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  <sheet name="94_99" sheetId="2" r:id="rId2"/>
  </sheets>
  <definedNames>
    <definedName name="_xlnm.Print_Area">'A'!$A$1:$G$29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<sst xmlns="http://schemas.openxmlformats.org/spreadsheetml/2006/main" count="577" uniqueCount="50">
  <si>
    <t>Planning Sales of Canola in 2001-02</t>
  </si>
  <si>
    <t>1996-99 Average basis except for August &amp; September which are actual</t>
  </si>
  <si>
    <t>-</t>
  </si>
  <si>
    <t>Calendar</t>
  </si>
  <si>
    <t>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</si>
  <si>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</si>
  <si>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</si>
  <si>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</si>
  <si>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</si>
  <si>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</si>
  <si>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</si>
  <si>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</si>
  <si>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</si>
  <si>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</si>
  <si>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</si>
  <si>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</si>
  <si>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Nearby</t>
  </si>
  <si>
    <t>Futures</t>
  </si>
  <si>
    <t>Jul</t>
  </si>
  <si>
    <t>A</t>
  </si>
  <si>
    <t>S</t>
  </si>
  <si>
    <t>N</t>
  </si>
  <si>
    <t>J</t>
  </si>
  <si>
    <t>M</t>
  </si>
  <si>
    <t>?</t>
  </si>
  <si>
    <t>8/29/01</t>
  </si>
  <si>
    <t>WCE</t>
  </si>
  <si>
    <t>Velva</t>
  </si>
  <si>
    <t>Basis</t>
  </si>
  <si>
    <t>Expected</t>
  </si>
  <si>
    <t>Price</t>
  </si>
  <si>
    <t>Storage</t>
  </si>
  <si>
    <t>Costs</t>
  </si>
  <si>
    <t>Avg Velva</t>
  </si>
  <si>
    <t>Net</t>
  </si>
  <si>
    <t>Converted</t>
  </si>
  <si>
    <t>Ave</t>
  </si>
  <si>
    <t>1994</t>
  </si>
  <si>
    <t>1995</t>
  </si>
  <si>
    <t>1996</t>
  </si>
  <si>
    <t>1997</t>
  </si>
  <si>
    <t>1998</t>
  </si>
  <si>
    <t>1999</t>
  </si>
  <si>
    <t>Best</t>
  </si>
  <si>
    <t>Planning Sales of Canola during mid-August</t>
  </si>
  <si>
    <t>July</t>
  </si>
  <si>
    <t>Actual</t>
  </si>
  <si>
    <t>SC</t>
  </si>
  <si>
    <t>NP</t>
  </si>
  <si>
    <t>Avg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</si>
</sst>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"/>
    <numFmt numFmtId="166" formatCode="0"/>
    <numFmt numFmtId="167" formatCode="0.0000"/>
    <numFmt numFmtId="168" formatCode="0.00"/>
    <numFmt numFmtId="169" formatCode="0.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LV"/>
      <family val="0"/>
    </font>
    <font>
      <b/>
      <sz val="12"/>
      <name val="H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fill"/>
    </xf>
    <xf numFmtId="164" fontId="4" fillId="0" borderId="0" xfId="0" applyNumberFormat="1" applyFont="1" applyAlignment="1">
      <alignment horizontal="fill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fill"/>
    </xf>
    <xf numFmtId="165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/>
    </xf>
    <xf numFmtId="166" fontId="4" fillId="0" borderId="1" xfId="0" applyNumberFormat="1" applyFont="1" applyAlignment="1">
      <alignment/>
    </xf>
    <xf numFmtId="166" fontId="4" fillId="0" borderId="2" xfId="0" applyNumberFormat="1" applyFont="1" applyAlignment="1">
      <alignment/>
    </xf>
    <xf numFmtId="166" fontId="4" fillId="0" borderId="3" xfId="0" applyNumberFormat="1" applyFont="1" applyAlignment="1">
      <alignment/>
    </xf>
    <xf numFmtId="168" fontId="4" fillId="0" borderId="2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8" fontId="4" fillId="0" borderId="2" xfId="0" applyNumberFormat="1" applyFont="1" applyAlignment="1">
      <alignment/>
    </xf>
    <xf numFmtId="164" fontId="4" fillId="0" borderId="3" xfId="0" applyNumberFormat="1" applyFont="1" applyAlignment="1">
      <alignment horizontal="fill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256" width="9.6640625" style="1" customWidth="1"/>
  </cols>
  <sheetData>
    <row r="1" spans="1:8" ht="13.5" customHeight="1">
      <c r="A1" s="2" t="s">
        <v>0</v>
      </c>
      <c r="B1" s="3"/>
      <c r="C1" s="3"/>
      <c r="D1" s="3"/>
      <c r="E1" s="4"/>
      <c r="F1" s="3"/>
      <c r="G1" s="3"/>
      <c r="H1" s="5"/>
    </row>
    <row r="2" spans="1:8" ht="13.5" customHeight="1">
      <c r="A2" s="6" t="s">
        <v>1</v>
      </c>
      <c r="E2" s="7"/>
      <c r="H2" s="5"/>
    </row>
    <row r="3" spans="1:8" ht="13.5" customHeight="1">
      <c r="A3" s="8" t="s">
        <v>2</v>
      </c>
      <c r="B3" s="9" t="s">
        <v>2</v>
      </c>
      <c r="C3" s="9" t="s">
        <v>2</v>
      </c>
      <c r="D3" s="9" t="s">
        <v>2</v>
      </c>
      <c r="E3" s="9" t="s">
        <v>2</v>
      </c>
      <c r="F3" s="9" t="s">
        <v>2</v>
      </c>
      <c r="G3" s="9" t="s">
        <v>2</v>
      </c>
      <c r="H3" s="5"/>
    </row>
    <row r="4" spans="1:8" ht="13.5" customHeight="1">
      <c r="A4" s="5"/>
      <c r="C4" s="10" t="s">
        <v>25</v>
      </c>
      <c r="D4" s="11"/>
      <c r="H4" s="5"/>
    </row>
    <row r="5" spans="1:9" ht="13.5" customHeight="1">
      <c r="A5" s="5"/>
      <c r="B5" s="11" t="s">
        <v>16</v>
      </c>
      <c r="C5" s="11" t="s">
        <v>16</v>
      </c>
      <c r="D5" s="11" t="s">
        <v>27</v>
      </c>
      <c r="E5" s="11" t="s">
        <v>27</v>
      </c>
      <c r="G5" s="11" t="s">
        <v>29</v>
      </c>
      <c r="H5" s="5"/>
      <c r="I5" s="11"/>
    </row>
    <row r="6" spans="1:9" ht="13.5" customHeight="1">
      <c r="A6" s="12" t="s">
        <v>3</v>
      </c>
      <c r="B6" s="11" t="s">
        <v>17</v>
      </c>
      <c r="C6" s="11" t="s">
        <v>26</v>
      </c>
      <c r="D6" s="11" t="s">
        <v>16</v>
      </c>
      <c r="E6" s="11" t="s">
        <v>29</v>
      </c>
      <c r="F6" s="11" t="s">
        <v>31</v>
      </c>
      <c r="G6" s="11" t="s">
        <v>34</v>
      </c>
      <c r="H6" s="5"/>
      <c r="I6" s="11"/>
    </row>
    <row r="7" spans="1:11" ht="13.5" customHeight="1">
      <c r="A7" s="12" t="s">
        <v>4</v>
      </c>
      <c r="B7" s="11" t="s">
        <v>4</v>
      </c>
      <c r="C7" s="11" t="s">
        <v>17</v>
      </c>
      <c r="D7" s="11" t="s">
        <v>28</v>
      </c>
      <c r="E7" s="11" t="s">
        <v>30</v>
      </c>
      <c r="F7" s="11" t="s">
        <v>32</v>
      </c>
      <c r="G7" s="11" t="s">
        <v>30</v>
      </c>
      <c r="H7" s="5"/>
      <c r="I7" s="11"/>
      <c r="K7" s="13"/>
    </row>
    <row r="8" spans="1:9" ht="13.5" customHeight="1">
      <c r="A8" s="8" t="s">
        <v>2</v>
      </c>
      <c r="B8" s="9" t="s">
        <v>2</v>
      </c>
      <c r="C8" s="9" t="s">
        <v>2</v>
      </c>
      <c r="D8" s="9" t="s">
        <v>2</v>
      </c>
      <c r="E8" s="9" t="s">
        <v>2</v>
      </c>
      <c r="F8" s="9" t="s">
        <v>2</v>
      </c>
      <c r="G8" s="9" t="s">
        <v>2</v>
      </c>
      <c r="H8" s="5"/>
      <c r="I8" s="14"/>
    </row>
    <row r="9" spans="1:12" ht="13.5" customHeight="1">
      <c r="A9" s="12" t="s">
        <v>5</v>
      </c>
      <c r="B9" s="11" t="s">
        <v>6</v>
      </c>
      <c r="C9" s="1">
        <v>992</v>
      </c>
      <c r="D9" s="14">
        <v>-95</v>
      </c>
      <c r="E9" s="14">
        <f>C9+D9</f>
        <v>897</v>
      </c>
      <c r="F9" s="14"/>
      <c r="G9" s="14">
        <f>E9-F9</f>
        <v>897</v>
      </c>
      <c r="H9" s="5"/>
      <c r="J9" s="14">
        <v>-0.574380743021</v>
      </c>
      <c r="K9" s="14">
        <f>J9*100</f>
        <v>-57.43807430209999</v>
      </c>
      <c r="L9" s="1">
        <v>-0.607046125472</v>
      </c>
    </row>
    <row r="10" spans="1:12" ht="13.5" customHeight="1">
      <c r="A10" s="12" t="s">
        <v>6</v>
      </c>
      <c r="B10" s="11" t="s">
        <v>8</v>
      </c>
      <c r="C10" s="1">
        <v>1004</v>
      </c>
      <c r="D10" s="14">
        <v>-99</v>
      </c>
      <c r="E10" s="14">
        <f>C10+D10</f>
        <v>905</v>
      </c>
      <c r="F10" s="14">
        <f>22+0.09/12*E9</f>
        <v>28.7275</v>
      </c>
      <c r="G10" s="14">
        <f>E10-F10</f>
        <v>876.2725</v>
      </c>
      <c r="H10" s="15">
        <v>0.26403333333333334</v>
      </c>
      <c r="I10" s="16"/>
      <c r="J10" s="1">
        <v>-0.916038849168</v>
      </c>
      <c r="K10" s="14">
        <f>J10*100</f>
        <v>-91.6038849168</v>
      </c>
      <c r="L10" s="1">
        <v>-0.627724239389</v>
      </c>
    </row>
    <row r="11" spans="1:12" ht="13.5" customHeight="1">
      <c r="A11" s="12" t="s">
        <v>7</v>
      </c>
      <c r="B11" s="11" t="s">
        <v>8</v>
      </c>
      <c r="C11" s="1">
        <f>C10</f>
        <v>1004</v>
      </c>
      <c r="D11" s="14">
        <f>L11*100</f>
        <v>-77.60227773140001</v>
      </c>
      <c r="E11" s="14">
        <f>C11+D11</f>
        <v>926.3977222686</v>
      </c>
      <c r="F11" s="14">
        <f>F10+0.09/12*E10</f>
        <v>35.515</v>
      </c>
      <c r="G11" s="14">
        <f>E11-F11</f>
        <v>890.8827222686</v>
      </c>
      <c r="H11" s="15">
        <v>0.3239666666666667</v>
      </c>
      <c r="J11" s="1">
        <v>-1.40511226191</v>
      </c>
      <c r="K11" s="14">
        <f>J11*100</f>
        <v>-140.511226191</v>
      </c>
      <c r="L11" s="1">
        <v>-0.776022777314</v>
      </c>
    </row>
    <row r="12" spans="1:12" ht="13.5" customHeight="1">
      <c r="A12" s="12" t="s">
        <v>8</v>
      </c>
      <c r="B12" s="11" t="s">
        <v>10</v>
      </c>
      <c r="C12" s="1">
        <v>1012</v>
      </c>
      <c r="D12" s="14">
        <f>L12*100</f>
        <v>-63.60623421219999</v>
      </c>
      <c r="E12" s="14">
        <f>C12+D12</f>
        <v>948.3937657878</v>
      </c>
      <c r="F12" s="14">
        <f>F11+0.09/12*E11</f>
        <v>42.4629829170145</v>
      </c>
      <c r="G12" s="14">
        <f>E12-F12</f>
        <v>905.9307828707855</v>
      </c>
      <c r="H12" s="15">
        <v>0.3839</v>
      </c>
      <c r="J12" s="1">
        <v>-0.996182713074</v>
      </c>
      <c r="K12" s="14">
        <f>J12*100</f>
        <v>-99.6182713074</v>
      </c>
      <c r="L12" s="1">
        <v>-0.636062342122</v>
      </c>
    </row>
    <row r="13" spans="1:12" ht="13.5" customHeight="1">
      <c r="A13" s="12" t="s">
        <v>9</v>
      </c>
      <c r="B13" s="11" t="s">
        <v>10</v>
      </c>
      <c r="C13" s="1">
        <f>C12</f>
        <v>1012</v>
      </c>
      <c r="D13" s="14">
        <f>L13*100</f>
        <v>-58.0004722769</v>
      </c>
      <c r="E13" s="14">
        <f>C13+D13</f>
        <v>953.9995277231</v>
      </c>
      <c r="F13" s="14">
        <f>F12+0.09/12*E12</f>
        <v>49.575936160423</v>
      </c>
      <c r="G13" s="14">
        <f>E13-F13</f>
        <v>904.423591562677</v>
      </c>
      <c r="H13" s="15">
        <v>0.4438333333333333</v>
      </c>
      <c r="J13" s="1">
        <v>-0.910563825143</v>
      </c>
      <c r="K13" s="14">
        <f>J13*100</f>
        <v>-91.05638251430001</v>
      </c>
      <c r="L13" s="1">
        <v>-0.580004722769</v>
      </c>
    </row>
    <row r="14" spans="1:12" ht="13.5" customHeight="1">
      <c r="A14" s="12" t="s">
        <v>10</v>
      </c>
      <c r="B14" s="11" t="s">
        <v>12</v>
      </c>
      <c r="C14" s="1">
        <v>1011</v>
      </c>
      <c r="D14" s="14">
        <f>L14*100</f>
        <v>-43.3284171684</v>
      </c>
      <c r="E14" s="14">
        <f>C14+D14</f>
        <v>967.6715828316</v>
      </c>
      <c r="F14" s="14">
        <f>F13+0.09/12*E13</f>
        <v>56.730932618346245</v>
      </c>
      <c r="G14" s="14">
        <f>E14-F14</f>
        <v>910.9406502132537</v>
      </c>
      <c r="H14" s="15">
        <v>0.5037666666666667</v>
      </c>
      <c r="J14" s="1">
        <v>-0.530069666015</v>
      </c>
      <c r="K14" s="14">
        <f>J14*100</f>
        <v>-53.006966601500004</v>
      </c>
      <c r="L14" s="1">
        <v>-0.433284171684</v>
      </c>
    </row>
    <row r="15" spans="1:12" ht="13.5" customHeight="1">
      <c r="A15" s="12" t="s">
        <v>11</v>
      </c>
      <c r="B15" s="11" t="s">
        <v>12</v>
      </c>
      <c r="C15" s="1">
        <f>C14</f>
        <v>1011</v>
      </c>
      <c r="D15" s="14">
        <f>L15*100</f>
        <v>-51.470749439200006</v>
      </c>
      <c r="E15" s="14">
        <f>C15+D15</f>
        <v>959.5292505607999</v>
      </c>
      <c r="F15" s="14">
        <f>F14+0.09/12*E14</f>
        <v>63.988469489583245</v>
      </c>
      <c r="G15" s="14">
        <f>E15-F15</f>
        <v>895.5407810712167</v>
      </c>
      <c r="H15" s="15">
        <v>0.5637</v>
      </c>
      <c r="J15" s="1">
        <v>-0.452382640282</v>
      </c>
      <c r="K15" s="14">
        <f>J15*100</f>
        <v>-45.2382640282</v>
      </c>
      <c r="L15" s="1">
        <v>-0.514707494392</v>
      </c>
    </row>
    <row r="16" spans="1:12" ht="13.5" customHeight="1">
      <c r="A16" s="12" t="s">
        <v>12</v>
      </c>
      <c r="B16" s="11" t="s">
        <v>14</v>
      </c>
      <c r="C16" s="1">
        <v>1006</v>
      </c>
      <c r="D16" s="14">
        <f>L16*100</f>
        <v>-41.628730330399996</v>
      </c>
      <c r="E16" s="14">
        <f>C16+D16</f>
        <v>964.3712696696</v>
      </c>
      <c r="F16" s="14">
        <f>F15+0.09/12*E15</f>
        <v>71.18493886878925</v>
      </c>
      <c r="G16" s="14">
        <f>E16-F16</f>
        <v>893.1863308008108</v>
      </c>
      <c r="H16" s="15">
        <v>0.6236333333333333</v>
      </c>
      <c r="J16" s="1">
        <v>-0.234146483646</v>
      </c>
      <c r="K16" s="14">
        <f>J16*100</f>
        <v>-23.414648364599998</v>
      </c>
      <c r="L16" s="1">
        <v>-0.416287303304</v>
      </c>
    </row>
    <row r="17" spans="1:12" ht="13.5" customHeight="1">
      <c r="A17" s="12" t="s">
        <v>13</v>
      </c>
      <c r="B17" s="11" t="s">
        <v>14</v>
      </c>
      <c r="C17" s="1">
        <f>C16</f>
        <v>1006</v>
      </c>
      <c r="D17" s="14">
        <f>L17*100</f>
        <v>-40.8970885618</v>
      </c>
      <c r="E17" s="14">
        <f>C17+D17</f>
        <v>965.1029114382</v>
      </c>
      <c r="F17" s="14">
        <f>F16+0.09/12*E16</f>
        <v>78.41772339131124</v>
      </c>
      <c r="G17" s="14">
        <f>E17-F17</f>
        <v>886.6851880468887</v>
      </c>
      <c r="H17" s="15">
        <v>0.6835666666666667</v>
      </c>
      <c r="J17" s="1">
        <v>-0.343320969054</v>
      </c>
      <c r="K17" s="14">
        <f>J17*100</f>
        <v>-34.3320969054</v>
      </c>
      <c r="L17" s="1">
        <v>-0.408970885618</v>
      </c>
    </row>
    <row r="18" spans="1:12" ht="13.5" customHeight="1">
      <c r="A18" s="12" t="s">
        <v>14</v>
      </c>
      <c r="B18" s="11" t="s">
        <v>18</v>
      </c>
      <c r="C18" s="1">
        <v>1007</v>
      </c>
      <c r="D18" s="14">
        <f>L18*100</f>
        <v>-49.1239270127</v>
      </c>
      <c r="E18" s="14">
        <f>C18+D18</f>
        <v>957.8760729873</v>
      </c>
      <c r="F18" s="14">
        <f>F17+0.09/12*E17</f>
        <v>85.65599522709775</v>
      </c>
      <c r="G18" s="14">
        <f>E18-F18</f>
        <v>872.2200777602022</v>
      </c>
      <c r="H18" s="15">
        <v>0.7435</v>
      </c>
      <c r="J18" s="1">
        <v>-0.494306160974</v>
      </c>
      <c r="K18" s="14">
        <f>J18*100</f>
        <v>-49.4306160974</v>
      </c>
      <c r="L18" s="1">
        <v>-0.491239270127</v>
      </c>
    </row>
    <row r="19" spans="1:12" ht="13.5" customHeight="1">
      <c r="A19" s="12" t="s">
        <v>15</v>
      </c>
      <c r="B19" s="11" t="s">
        <v>18</v>
      </c>
      <c r="C19" s="1">
        <f>C18</f>
        <v>1007</v>
      </c>
      <c r="D19" s="14">
        <f>L19*100</f>
        <v>-25.0109274457</v>
      </c>
      <c r="E19" s="14">
        <f>C19+D19</f>
        <v>981.9890725543</v>
      </c>
      <c r="F19" s="14">
        <f>F18+0.09/12*E18</f>
        <v>92.84006577450249</v>
      </c>
      <c r="G19" s="14">
        <f>E19-F19</f>
        <v>889.1490067797976</v>
      </c>
      <c r="H19" s="15"/>
      <c r="J19" s="1">
        <v>-0.775031687221</v>
      </c>
      <c r="K19" s="14"/>
      <c r="L19" s="1">
        <v>-0.250109274457</v>
      </c>
    </row>
    <row r="20" spans="1:8" ht="13.5" customHeight="1">
      <c r="A20" s="8" t="s">
        <v>2</v>
      </c>
      <c r="B20" s="9" t="s">
        <v>2</v>
      </c>
      <c r="C20" s="9" t="s">
        <v>2</v>
      </c>
      <c r="D20" s="9" t="s">
        <v>2</v>
      </c>
      <c r="E20" s="9" t="s">
        <v>2</v>
      </c>
      <c r="F20" s="9" t="s">
        <v>2</v>
      </c>
      <c r="G20" s="9" t="s">
        <v>2</v>
      </c>
      <c r="H20" s="15"/>
    </row>
    <row r="21" spans="1:8" ht="13.5" customHeight="1">
      <c r="A21" s="6"/>
      <c r="E21" s="14">
        <f>AVERAGE(E9:E19)</f>
        <v>947.9391978019364</v>
      </c>
      <c r="F21" s="1" t="s">
        <v>33</v>
      </c>
      <c r="H21" s="5"/>
    </row>
    <row r="22" spans="1:8" ht="13.5" customHeight="1">
      <c r="A22" s="5"/>
      <c r="B22" s="11" t="s">
        <v>19</v>
      </c>
      <c r="C22" s="1">
        <v>0</v>
      </c>
      <c r="D22" s="17">
        <f>C22*0.65/22.046</f>
        <v>0</v>
      </c>
      <c r="H22" s="5"/>
    </row>
    <row r="23" spans="1:8" ht="13.5" customHeight="1">
      <c r="A23" s="5"/>
      <c r="B23" s="18" t="s">
        <v>20</v>
      </c>
      <c r="C23" s="1">
        <v>336.5</v>
      </c>
      <c r="D23" s="17">
        <f>C23*0.65/22.046</f>
        <v>9.92130091626599</v>
      </c>
      <c r="H23" s="5"/>
    </row>
    <row r="24" spans="1:11" ht="13.5" customHeight="1">
      <c r="A24" s="5"/>
      <c r="B24" s="18" t="s">
        <v>21</v>
      </c>
      <c r="C24" s="19">
        <v>340.4</v>
      </c>
      <c r="D24" s="17">
        <f>C24*0.65/22.046</f>
        <v>10.036287761952282</v>
      </c>
      <c r="E24" s="14"/>
      <c r="F24" s="14"/>
      <c r="G24" s="14"/>
      <c r="H24" s="20"/>
      <c r="I24" s="14"/>
      <c r="J24" s="14"/>
      <c r="K24" s="14"/>
    </row>
    <row r="25" spans="1:8" ht="13.5" customHeight="1">
      <c r="A25" s="5"/>
      <c r="B25" s="18" t="s">
        <v>22</v>
      </c>
      <c r="C25" s="1">
        <v>343.2</v>
      </c>
      <c r="D25" s="17">
        <f>C25*0.65/22.046</f>
        <v>10.118842420393722</v>
      </c>
      <c r="H25" s="5"/>
    </row>
    <row r="26" spans="1:8" ht="13.5" customHeight="1">
      <c r="A26" s="5"/>
      <c r="B26" s="18" t="s">
        <v>23</v>
      </c>
      <c r="C26" s="1">
        <v>343</v>
      </c>
      <c r="D26" s="17">
        <f>C26*0.65/22.046</f>
        <v>10.112945659076477</v>
      </c>
      <c r="H26" s="5"/>
    </row>
    <row r="27" spans="1:8" ht="13.5" customHeight="1">
      <c r="A27" s="5"/>
      <c r="B27" s="18" t="s">
        <v>23</v>
      </c>
      <c r="C27" s="1">
        <v>341.1</v>
      </c>
      <c r="D27" s="17">
        <f>C27*0.65/22.046</f>
        <v>10.056926426562644</v>
      </c>
      <c r="H27" s="5"/>
    </row>
    <row r="28" spans="1:8" ht="13.5" customHeight="1">
      <c r="A28" s="5"/>
      <c r="B28" s="18" t="s">
        <v>22</v>
      </c>
      <c r="C28" s="1">
        <v>341.5</v>
      </c>
      <c r="D28" s="17">
        <f>C28*0.65/22.046</f>
        <v>10.068719949197133</v>
      </c>
      <c r="H28" s="5"/>
    </row>
    <row r="29" spans="1:8" ht="13.5" customHeight="1">
      <c r="A29" s="5"/>
      <c r="B29" s="18" t="s">
        <v>24</v>
      </c>
      <c r="C29" s="1">
        <v>321</v>
      </c>
      <c r="D29" s="17">
        <f>C29*0.65/22.046</f>
        <v>9.464301914179444</v>
      </c>
      <c r="H29" s="5"/>
    </row>
    <row r="30" spans="1:7" ht="13.5" customHeight="1">
      <c r="A30" s="3"/>
      <c r="B30" s="21"/>
      <c r="C30" s="3"/>
      <c r="D30" s="3"/>
      <c r="E30" s="3"/>
      <c r="F30" s="3"/>
      <c r="G30" s="3"/>
    </row>
    <row r="31" spans="2:12" ht="13.5" customHeight="1">
      <c r="B31" s="14">
        <v>-0.574380743021</v>
      </c>
      <c r="C31" s="1">
        <v>-0.916038849168</v>
      </c>
      <c r="D31" s="1">
        <v>-1.40511226191</v>
      </c>
      <c r="E31" s="1">
        <v>-0.996182713074</v>
      </c>
      <c r="F31" s="1">
        <v>-0.910563825143</v>
      </c>
      <c r="G31" s="1">
        <v>-0.530069666015</v>
      </c>
      <c r="H31" s="1">
        <v>-0.452382640282</v>
      </c>
      <c r="I31" s="1">
        <v>-0.234146483646</v>
      </c>
      <c r="J31" s="1">
        <v>-0.343320969054</v>
      </c>
      <c r="K31" s="1">
        <v>-0.494306160974</v>
      </c>
      <c r="L31" s="1">
        <v>-0.775031687221</v>
      </c>
    </row>
    <row r="32" ht="13.5" customHeight="1">
      <c r="B32" s="14"/>
    </row>
    <row r="33" ht="13.5" customHeight="1"/>
    <row r="34" ht="13.5" customHeight="1"/>
  </sheetData>
  <sheetProtection/>
  <printOptions/>
  <pageMargins left="0.5" right="0.5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4"/>
  <sheetViews>
    <sheetView defaultGridColor="0" zoomScale="87" zoomScaleNormal="87" colorId="22" workbookViewId="0" topLeftCell="A1">
      <pane topLeftCell="A1" activePane="topLeft" state="split"/>
      <selection pane="topLeft" activeCell="I131" sqref="I131"/>
    </sheetView>
  </sheetViews>
  <sheetFormatPr defaultColWidth="8.88671875" defaultRowHeight="15"/>
  <cols>
    <col min="1" max="10" width="9.6640625" style="22" customWidth="1"/>
    <col min="11" max="11" width="9.6640625" style="24" customWidth="1"/>
    <col min="12" max="256" width="9.6640625" style="22" customWidth="1"/>
  </cols>
  <sheetData>
    <row r="1" spans="1:13" ht="13.5">
      <c r="A1" s="22" t="s">
        <v>35</v>
      </c>
      <c r="B1" s="23">
        <v>34197</v>
      </c>
      <c r="C1" s="23">
        <v>34561</v>
      </c>
      <c r="D1" s="23">
        <v>34926</v>
      </c>
      <c r="E1" s="23">
        <v>35292</v>
      </c>
      <c r="F1" s="23">
        <v>35657</v>
      </c>
      <c r="G1" s="23">
        <v>36021</v>
      </c>
      <c r="H1" s="23">
        <v>36388</v>
      </c>
      <c r="J1" s="22">
        <v>96</v>
      </c>
      <c r="K1" s="24">
        <v>98</v>
      </c>
      <c r="L1" s="22">
        <v>99</v>
      </c>
      <c r="M1" s="25" t="s">
        <v>49</v>
      </c>
    </row>
    <row r="2" spans="2:8" ht="13.5">
      <c r="B2" s="22">
        <v>1.309</v>
      </c>
      <c r="C2" s="22">
        <v>1.377854545</v>
      </c>
      <c r="D2" s="22">
        <v>1.355118182</v>
      </c>
      <c r="E2" s="22">
        <v>1.37207619</v>
      </c>
      <c r="F2" s="22">
        <v>1.39107</v>
      </c>
      <c r="G2" s="22">
        <v>1.535595</v>
      </c>
      <c r="H2" s="22">
        <v>1.492495238</v>
      </c>
    </row>
    <row r="4" spans="1:8" ht="13.5">
      <c r="A4" s="25" t="s">
        <v>6</v>
      </c>
      <c r="B4" s="24">
        <v>11.275819078755186</v>
      </c>
      <c r="C4" s="24">
        <v>12.839006857387314</v>
      </c>
      <c r="D4" s="24">
        <v>13.777435630665074</v>
      </c>
      <c r="E4" s="24">
        <v>15.627070493479218</v>
      </c>
      <c r="F4" s="24">
        <v>11.738800260609974</v>
      </c>
      <c r="G4" s="24">
        <v>10.27951800392844</v>
      </c>
      <c r="H4" s="24">
        <v>8.57050378620991</v>
      </c>
    </row>
    <row r="5" spans="1:8" ht="13.5">
      <c r="A5" s="25" t="s">
        <v>8</v>
      </c>
      <c r="B5" s="24">
        <v>11.414427795150456</v>
      </c>
      <c r="C5" s="24">
        <v>11.798718096634904</v>
      </c>
      <c r="D5" s="24">
        <v>13.415928573300686</v>
      </c>
      <c r="E5" s="24">
        <v>14.380739717925662</v>
      </c>
      <c r="F5" s="24">
        <v>11.797494261913023</v>
      </c>
      <c r="G5" s="24">
        <v>10.465612726413353</v>
      </c>
      <c r="H5" s="24">
        <v>8.53099437159263</v>
      </c>
    </row>
    <row r="6" spans="1:8" ht="13.5">
      <c r="A6" s="25" t="s">
        <v>10</v>
      </c>
      <c r="B6" s="24">
        <v>11.577293036914899</v>
      </c>
      <c r="C6" s="24">
        <v>11.785549884473484</v>
      </c>
      <c r="D6" s="24">
        <v>13.677017003619412</v>
      </c>
      <c r="E6" s="24">
        <v>14.503058653457442</v>
      </c>
      <c r="F6" s="24">
        <v>11.911621486668954</v>
      </c>
      <c r="G6" s="24">
        <v>10.58376810576885</v>
      </c>
      <c r="H6" s="24">
        <v>8.695110401541331</v>
      </c>
    </row>
    <row r="7" spans="1:8" ht="13.5">
      <c r="A7" s="25" t="s">
        <v>12</v>
      </c>
      <c r="B7" s="24">
        <v>11.747088714499103</v>
      </c>
      <c r="C7" s="24">
        <v>11.82834657399811</v>
      </c>
      <c r="D7" s="24">
        <v>13.911327133392627</v>
      </c>
      <c r="E7" s="24">
        <v>14.589012500047344</v>
      </c>
      <c r="F7" s="24">
        <v>11.93770770947031</v>
      </c>
      <c r="G7" s="24">
        <v>10.707831254092124</v>
      </c>
      <c r="H7" s="24">
        <v>8.813638645393171</v>
      </c>
    </row>
    <row r="8" spans="1:11" ht="13.5">
      <c r="A8" s="25" t="s">
        <v>14</v>
      </c>
      <c r="B8" s="24">
        <v>0</v>
      </c>
      <c r="C8" s="24">
        <v>0</v>
      </c>
      <c r="D8" s="24">
        <v>0</v>
      </c>
      <c r="E8" s="24">
        <v>14.628683506165759</v>
      </c>
      <c r="F8" s="24">
        <v>11.999662488623528</v>
      </c>
      <c r="G8" s="24">
        <v>10.870294900705936</v>
      </c>
      <c r="H8" s="24">
        <v>8.989911418301034</v>
      </c>
      <c r="K8" s="26"/>
    </row>
    <row r="9" spans="1:8" ht="13.5">
      <c r="A9" s="25" t="s">
        <v>15</v>
      </c>
      <c r="B9" s="24">
        <v>11.9376756995426</v>
      </c>
      <c r="C9" s="24">
        <v>11.92052405912807</v>
      </c>
      <c r="D9" s="24">
        <v>14.29291791616615</v>
      </c>
      <c r="E9" s="24">
        <v>0</v>
      </c>
      <c r="F9" s="24">
        <v>0</v>
      </c>
      <c r="G9" s="24">
        <v>0</v>
      </c>
      <c r="H9" s="24">
        <v>0</v>
      </c>
    </row>
    <row r="10" spans="1:13" ht="13.5">
      <c r="A10" s="25" t="s">
        <v>18</v>
      </c>
      <c r="B10" s="24">
        <v>0</v>
      </c>
      <c r="C10" s="24">
        <v>0</v>
      </c>
      <c r="D10" s="24">
        <v>0</v>
      </c>
      <c r="E10" s="24">
        <v>14.691495932519915</v>
      </c>
      <c r="F10" s="24">
        <v>0</v>
      </c>
      <c r="G10" s="24">
        <v>10.95891143522256</v>
      </c>
      <c r="H10" s="24">
        <v>9.041577575877477</v>
      </c>
      <c r="J10" s="24">
        <f>E10-E8</f>
        <v>0.06281242635415651</v>
      </c>
      <c r="K10" s="24">
        <f>G10-G8</f>
        <v>0.08861653451662477</v>
      </c>
      <c r="L10" s="24">
        <f>H10-H8</f>
        <v>0.05166615757644344</v>
      </c>
      <c r="M10" s="24">
        <f>AVERAGE(J10:L10)</f>
        <v>0.06769837281574158</v>
      </c>
    </row>
    <row r="13" spans="2:8" ht="13.5">
      <c r="B13" s="25" t="s">
        <v>43</v>
      </c>
      <c r="C13" s="25" t="s">
        <v>29</v>
      </c>
      <c r="D13" s="27" t="s">
        <v>46</v>
      </c>
      <c r="E13" s="25" t="s">
        <v>43</v>
      </c>
      <c r="F13" s="28" t="s">
        <v>30</v>
      </c>
      <c r="G13" s="25" t="s">
        <v>47</v>
      </c>
      <c r="H13" s="25" t="s">
        <v>48</v>
      </c>
    </row>
    <row r="14" spans="1:21" ht="13.5">
      <c r="A14" s="22">
        <v>94</v>
      </c>
      <c r="B14" s="25" t="s">
        <v>5</v>
      </c>
      <c r="C14" s="25">
        <v>1157</v>
      </c>
      <c r="D14" s="22">
        <v>11.36</v>
      </c>
      <c r="E14" s="25" t="s">
        <v>9</v>
      </c>
      <c r="F14" s="24">
        <v>13.04</v>
      </c>
      <c r="G14" s="24">
        <v>0.5835</v>
      </c>
      <c r="H14" s="24">
        <v>12.4565</v>
      </c>
      <c r="I14" s="24">
        <f>H14-D14</f>
        <v>1.0965000000000007</v>
      </c>
      <c r="J14" s="22">
        <f>D14</f>
        <v>11.36</v>
      </c>
      <c r="K14" s="24">
        <f>H14</f>
        <v>12.4565</v>
      </c>
      <c r="M14" s="29"/>
      <c r="N14" s="29"/>
      <c r="O14" s="29"/>
      <c r="Q14" s="30"/>
      <c r="S14" s="29"/>
      <c r="T14" s="29"/>
      <c r="U14" s="29"/>
    </row>
    <row r="15" spans="1:21" ht="13.5">
      <c r="A15" s="22">
        <v>95</v>
      </c>
      <c r="B15" s="25" t="s">
        <v>5</v>
      </c>
      <c r="C15" s="25">
        <v>1199</v>
      </c>
      <c r="D15" s="22">
        <v>11.82</v>
      </c>
      <c r="E15" s="25" t="s">
        <v>14</v>
      </c>
      <c r="F15" s="24">
        <v>13.86</v>
      </c>
      <c r="G15" s="24">
        <v>1.1096666666666668</v>
      </c>
      <c r="H15" s="24">
        <v>12.750333333333334</v>
      </c>
      <c r="I15" s="24">
        <f>H15-D15</f>
        <v>0.9303333333333335</v>
      </c>
      <c r="J15" s="22">
        <f>D15</f>
        <v>11.82</v>
      </c>
      <c r="K15" s="24">
        <f>H15</f>
        <v>12.750333333333334</v>
      </c>
      <c r="M15" s="29"/>
      <c r="N15" s="29"/>
      <c r="O15" s="29"/>
      <c r="Q15" s="30"/>
      <c r="S15" s="29"/>
      <c r="T15" s="29"/>
      <c r="U15" s="29"/>
    </row>
    <row r="16" spans="1:21" ht="13.5">
      <c r="A16" s="22">
        <v>96</v>
      </c>
      <c r="B16" s="25" t="s">
        <v>5</v>
      </c>
      <c r="C16" s="25">
        <v>1427</v>
      </c>
      <c r="D16" s="22">
        <v>13.64</v>
      </c>
      <c r="E16" s="25" t="s">
        <v>5</v>
      </c>
      <c r="F16" s="24">
        <v>13.64</v>
      </c>
      <c r="G16" s="24"/>
      <c r="H16" s="24">
        <v>13.64</v>
      </c>
      <c r="I16" s="29"/>
      <c r="K16" s="22"/>
      <c r="L16" s="22">
        <f>D16</f>
        <v>13.64</v>
      </c>
      <c r="M16" s="29"/>
      <c r="N16" s="29"/>
      <c r="O16" s="29"/>
      <c r="P16" s="25"/>
      <c r="Q16" s="30"/>
      <c r="S16" s="29"/>
      <c r="T16" s="29"/>
      <c r="U16" s="29"/>
    </row>
    <row r="17" spans="1:21" ht="13.5">
      <c r="A17" s="22">
        <v>97</v>
      </c>
      <c r="B17" s="25" t="s">
        <v>5</v>
      </c>
      <c r="C17" s="25">
        <v>1167</v>
      </c>
      <c r="D17" s="22">
        <v>11.78</v>
      </c>
      <c r="E17" s="25" t="s">
        <v>5</v>
      </c>
      <c r="F17" s="24">
        <v>11.78</v>
      </c>
      <c r="G17" s="24"/>
      <c r="H17" s="24">
        <v>11.78</v>
      </c>
      <c r="K17" s="22"/>
      <c r="L17" s="22">
        <f>D17</f>
        <v>11.78</v>
      </c>
      <c r="S17" s="29"/>
      <c r="T17" s="29"/>
      <c r="U17" s="29"/>
    </row>
    <row r="18" spans="1:21" ht="13.5">
      <c r="A18" s="22">
        <v>98</v>
      </c>
      <c r="B18" s="25" t="s">
        <v>14</v>
      </c>
      <c r="C18" s="25">
        <v>1014</v>
      </c>
      <c r="D18" s="22">
        <v>9.98</v>
      </c>
      <c r="E18" s="25" t="s">
        <v>8</v>
      </c>
      <c r="F18" s="24">
        <v>11.06</v>
      </c>
      <c r="G18" s="24">
        <v>0.4545</v>
      </c>
      <c r="H18" s="24">
        <v>10.6055</v>
      </c>
      <c r="I18" s="24">
        <f>H18-D18</f>
        <v>0.6254999999999988</v>
      </c>
      <c r="J18" s="22">
        <f>D18</f>
        <v>9.98</v>
      </c>
      <c r="K18" s="24">
        <f>H18</f>
        <v>10.6055</v>
      </c>
      <c r="S18" s="29"/>
      <c r="T18" s="29"/>
      <c r="U18" s="29"/>
    </row>
    <row r="19" spans="1:21" ht="13.5">
      <c r="A19" s="22">
        <v>99</v>
      </c>
      <c r="B19" s="25" t="s">
        <v>12</v>
      </c>
      <c r="C19" s="25">
        <v>810</v>
      </c>
      <c r="D19" s="22">
        <v>7.96</v>
      </c>
      <c r="E19" s="25" t="s">
        <v>5</v>
      </c>
      <c r="F19" s="24">
        <v>7.96</v>
      </c>
      <c r="G19" s="24"/>
      <c r="H19" s="24">
        <v>7.96</v>
      </c>
      <c r="K19" s="22"/>
      <c r="L19" s="22">
        <f>D19</f>
        <v>7.96</v>
      </c>
      <c r="U19" s="25"/>
    </row>
    <row r="20" spans="1:21" ht="13.5">
      <c r="A20" s="25" t="s">
        <v>36</v>
      </c>
      <c r="B20" s="25"/>
      <c r="C20" s="30">
        <f>AVERAGE(C14:C19)</f>
        <v>1129</v>
      </c>
      <c r="D20" s="31">
        <f>AVERAGE(D14:D19)</f>
        <v>11.090000000000002</v>
      </c>
      <c r="E20" s="30"/>
      <c r="F20" s="31">
        <f>AVERAGE(F14:F19)</f>
        <v>11.89</v>
      </c>
      <c r="G20" s="30"/>
      <c r="H20" s="31">
        <f>AVERAGE(H14:H19)</f>
        <v>11.532055555555557</v>
      </c>
      <c r="I20" s="31">
        <f>AVERAGE(I14:I19)</f>
        <v>0.884111111111111</v>
      </c>
      <c r="J20" s="31">
        <f>AVERAGE(J14:J19)</f>
        <v>11.053333333333333</v>
      </c>
      <c r="K20" s="31">
        <f>AVERAGE(K14:K19)</f>
        <v>11.937444444444445</v>
      </c>
      <c r="L20" s="31">
        <f>AVERAGE(L14:L19)</f>
        <v>11.126666666666667</v>
      </c>
      <c r="S20" s="30"/>
      <c r="T20" s="30"/>
      <c r="U20" s="30"/>
    </row>
    <row r="22" spans="1:2" ht="13.5" customHeight="1">
      <c r="A22" s="32" t="s">
        <v>37</v>
      </c>
      <c r="B22" s="33" t="s">
        <v>44</v>
      </c>
    </row>
    <row r="23" spans="1:10" ht="13.5" customHeight="1">
      <c r="A23" s="34" t="s">
        <v>2</v>
      </c>
      <c r="B23" s="34" t="s">
        <v>2</v>
      </c>
      <c r="C23" s="34" t="s">
        <v>2</v>
      </c>
      <c r="D23" s="34" t="s">
        <v>2</v>
      </c>
      <c r="E23" s="34" t="s">
        <v>2</v>
      </c>
      <c r="F23" s="34" t="s">
        <v>2</v>
      </c>
      <c r="G23" s="34" t="s">
        <v>2</v>
      </c>
      <c r="H23" s="34" t="s">
        <v>2</v>
      </c>
      <c r="I23" s="34" t="s">
        <v>2</v>
      </c>
      <c r="J23" s="34" t="s">
        <v>2</v>
      </c>
    </row>
    <row r="24" spans="3:4" ht="13.5" customHeight="1">
      <c r="C24" s="35"/>
      <c r="D24" s="25"/>
    </row>
    <row r="25" spans="2:15" ht="13.5" customHeight="1">
      <c r="B25" s="25" t="s">
        <v>16</v>
      </c>
      <c r="C25" s="25" t="s">
        <v>16</v>
      </c>
      <c r="D25" s="25" t="s">
        <v>27</v>
      </c>
      <c r="E25" s="25" t="s">
        <v>27</v>
      </c>
      <c r="G25" s="25" t="s">
        <v>29</v>
      </c>
      <c r="H25" s="25" t="s">
        <v>27</v>
      </c>
      <c r="J25" s="25" t="s">
        <v>46</v>
      </c>
      <c r="O25" s="25"/>
    </row>
    <row r="26" spans="1:10" ht="13.5" customHeight="1">
      <c r="A26" s="25" t="s">
        <v>3</v>
      </c>
      <c r="B26" s="25" t="s">
        <v>17</v>
      </c>
      <c r="C26" s="25" t="s">
        <v>26</v>
      </c>
      <c r="D26" s="25" t="s">
        <v>16</v>
      </c>
      <c r="E26" s="25" t="s">
        <v>29</v>
      </c>
      <c r="F26" s="25" t="s">
        <v>31</v>
      </c>
      <c r="G26" s="25" t="s">
        <v>34</v>
      </c>
      <c r="H26" s="25" t="s">
        <v>46</v>
      </c>
      <c r="I26" s="25" t="s">
        <v>31</v>
      </c>
      <c r="J26" s="25" t="s">
        <v>34</v>
      </c>
    </row>
    <row r="27" spans="1:15" ht="13.5" customHeight="1">
      <c r="A27" s="25" t="s">
        <v>4</v>
      </c>
      <c r="B27" s="25" t="s">
        <v>4</v>
      </c>
      <c r="C27" s="25" t="s">
        <v>17</v>
      </c>
      <c r="D27" s="25" t="s">
        <v>28</v>
      </c>
      <c r="E27" s="25" t="s">
        <v>30</v>
      </c>
      <c r="F27" s="25" t="s">
        <v>32</v>
      </c>
      <c r="G27" s="25" t="s">
        <v>30</v>
      </c>
      <c r="H27" s="25" t="s">
        <v>30</v>
      </c>
      <c r="I27" s="25" t="s">
        <v>32</v>
      </c>
      <c r="J27" s="25" t="s">
        <v>30</v>
      </c>
      <c r="N27" s="25"/>
      <c r="O27" s="36"/>
    </row>
    <row r="28" spans="1:15" ht="13.5" customHeight="1">
      <c r="A28" s="34" t="s">
        <v>2</v>
      </c>
      <c r="B28" s="34" t="s">
        <v>2</v>
      </c>
      <c r="C28" s="34" t="s">
        <v>2</v>
      </c>
      <c r="D28" s="34" t="s">
        <v>2</v>
      </c>
      <c r="E28" s="34" t="s">
        <v>2</v>
      </c>
      <c r="F28" s="34" t="s">
        <v>2</v>
      </c>
      <c r="G28" s="34" t="s">
        <v>2</v>
      </c>
      <c r="H28" s="34" t="s">
        <v>2</v>
      </c>
      <c r="I28" s="34" t="s">
        <v>2</v>
      </c>
      <c r="J28" s="34" t="s">
        <v>2</v>
      </c>
      <c r="N28" s="30"/>
      <c r="O28" s="36"/>
    </row>
    <row r="29" spans="1:23" ht="13.5" customHeight="1">
      <c r="A29" s="25" t="s">
        <v>5</v>
      </c>
      <c r="B29" s="25" t="s">
        <v>6</v>
      </c>
      <c r="C29" s="22">
        <v>1284</v>
      </c>
      <c r="D29" s="29">
        <f>M29*100</f>
        <v>-127.169919186</v>
      </c>
      <c r="E29" s="29">
        <f>C29+D29</f>
        <v>1156.830080814</v>
      </c>
      <c r="F29" s="29"/>
      <c r="G29" s="37">
        <f>E29-F29</f>
        <v>1156.830080814</v>
      </c>
      <c r="H29" s="38">
        <f>K29*100</f>
        <v>1136</v>
      </c>
      <c r="I29" s="29"/>
      <c r="J29" s="29">
        <f>H29-I29</f>
        <v>1136</v>
      </c>
      <c r="K29" s="31">
        <v>11.36</v>
      </c>
      <c r="M29" s="25">
        <v>-1.27169919186</v>
      </c>
      <c r="N29" s="25">
        <v>-1.27169919186</v>
      </c>
      <c r="O29" s="36">
        <v>-1.53182805617</v>
      </c>
      <c r="P29" s="22">
        <v>-1.50168319472</v>
      </c>
      <c r="Q29" s="22">
        <v>-1.34057981185</v>
      </c>
      <c r="R29" s="22">
        <v>-1.1777103327</v>
      </c>
      <c r="S29" s="22">
        <v>-1.26891581764</v>
      </c>
      <c r="T29" s="22">
        <v>-1.23548440973</v>
      </c>
      <c r="U29" s="22">
        <v>-1.89203021866</v>
      </c>
      <c r="V29" s="22">
        <f>V30</f>
        <v>-1.6581731150199999</v>
      </c>
      <c r="W29" s="22">
        <v>-1.42431601138</v>
      </c>
    </row>
    <row r="30" spans="1:22" ht="13.5" customHeight="1">
      <c r="A30" s="25" t="s">
        <v>6</v>
      </c>
      <c r="B30" s="25" t="s">
        <v>8</v>
      </c>
      <c r="C30" s="22">
        <v>1180</v>
      </c>
      <c r="D30" s="29">
        <f>M30*100</f>
        <v>-153.18280561699999</v>
      </c>
      <c r="E30" s="29">
        <f>C30+D30</f>
        <v>1026.817194383</v>
      </c>
      <c r="F30" s="29">
        <f>20+0.1/12*E29</f>
        <v>29.640250673449998</v>
      </c>
      <c r="G30" s="39">
        <f>E30-F30</f>
        <v>997.17694370955</v>
      </c>
      <c r="H30" s="29">
        <f>K30*100</f>
        <v>1128</v>
      </c>
      <c r="I30" s="29">
        <f>20+0.1/12*H29</f>
        <v>29.46666666666667</v>
      </c>
      <c r="J30" s="29">
        <f>H30-I30</f>
        <v>1098.5333333333333</v>
      </c>
      <c r="K30" s="31">
        <v>11.28</v>
      </c>
      <c r="M30" s="36">
        <v>-1.53182805617</v>
      </c>
      <c r="N30" s="25"/>
      <c r="O30" s="36"/>
      <c r="V30" s="22">
        <f>(+U29+W29)/2</f>
        <v>-1.6581731150199999</v>
      </c>
    </row>
    <row r="31" spans="1:15" ht="13.5" customHeight="1">
      <c r="A31" s="25" t="s">
        <v>7</v>
      </c>
      <c r="B31" s="25" t="s">
        <v>8</v>
      </c>
      <c r="C31" s="22">
        <v>1180</v>
      </c>
      <c r="D31" s="29">
        <f>M31*100</f>
        <v>-150.168319472</v>
      </c>
      <c r="E31" s="29">
        <f>C31+D31</f>
        <v>1029.831680528</v>
      </c>
      <c r="F31" s="29">
        <f>F30+0.1/12*E30</f>
        <v>38.197060626641665</v>
      </c>
      <c r="G31" s="29">
        <f>E31-F31</f>
        <v>991.6346199013584</v>
      </c>
      <c r="H31" s="29">
        <f>K31*100</f>
        <v>1132</v>
      </c>
      <c r="I31" s="29">
        <f>I30+0.1/12*H30</f>
        <v>38.86666666666667</v>
      </c>
      <c r="J31" s="29">
        <f>H31-I31</f>
        <v>1093.1333333333334</v>
      </c>
      <c r="K31" s="31">
        <v>11.32</v>
      </c>
      <c r="L31" s="29"/>
      <c r="M31" s="22">
        <v>-1.50168319472</v>
      </c>
      <c r="N31" s="25"/>
      <c r="O31" s="36"/>
    </row>
    <row r="32" spans="1:15" ht="13.5" customHeight="1">
      <c r="A32" s="25" t="s">
        <v>8</v>
      </c>
      <c r="B32" s="25" t="s">
        <v>10</v>
      </c>
      <c r="C32" s="22">
        <v>1179</v>
      </c>
      <c r="D32" s="29">
        <f>M32*100</f>
        <v>-134.05798118500002</v>
      </c>
      <c r="E32" s="29">
        <f>C32+D32</f>
        <v>1044.942018815</v>
      </c>
      <c r="F32" s="29">
        <f>F31+0.1/12*E31</f>
        <v>46.77899129770833</v>
      </c>
      <c r="G32" s="29">
        <f>E32-F32</f>
        <v>998.1630275172917</v>
      </c>
      <c r="H32" s="29">
        <f>K32*100</f>
        <v>1206</v>
      </c>
      <c r="I32" s="29">
        <f>I31+0.1/12*H31</f>
        <v>48.3</v>
      </c>
      <c r="J32" s="29">
        <f>H32-I32</f>
        <v>1157.7</v>
      </c>
      <c r="K32" s="31">
        <v>12.06</v>
      </c>
      <c r="M32" s="22">
        <v>-1.34057981185</v>
      </c>
      <c r="N32" s="25"/>
      <c r="O32" s="36"/>
    </row>
    <row r="33" spans="1:15" ht="13.5" customHeight="1">
      <c r="A33" s="25" t="s">
        <v>9</v>
      </c>
      <c r="B33" s="25" t="s">
        <v>10</v>
      </c>
      <c r="C33" s="22">
        <v>1179</v>
      </c>
      <c r="D33" s="29">
        <f>M33*100</f>
        <v>-117.77103327</v>
      </c>
      <c r="E33" s="29">
        <f>C33+D33</f>
        <v>1061.22896673</v>
      </c>
      <c r="F33" s="29">
        <f>F32+0.1/12*E32</f>
        <v>55.486841454499995</v>
      </c>
      <c r="G33" s="29">
        <f>E33-F33</f>
        <v>1005.7421252754999</v>
      </c>
      <c r="H33" s="29">
        <f>K33*100</f>
        <v>1304</v>
      </c>
      <c r="I33" s="29">
        <f>I32+0.1/12*H32</f>
        <v>58.349999999999994</v>
      </c>
      <c r="J33" s="37">
        <f>H33-I33</f>
        <v>1245.65</v>
      </c>
      <c r="K33" s="40">
        <v>13.04</v>
      </c>
      <c r="M33" s="22">
        <v>-1.1777103327</v>
      </c>
      <c r="N33" s="25"/>
      <c r="O33" s="36"/>
    </row>
    <row r="34" spans="1:15" ht="13.5" customHeight="1">
      <c r="A34" s="25" t="s">
        <v>10</v>
      </c>
      <c r="B34" s="25" t="s">
        <v>12</v>
      </c>
      <c r="C34" s="22">
        <v>1183</v>
      </c>
      <c r="D34" s="29">
        <f>M34*100</f>
        <v>-126.891581764</v>
      </c>
      <c r="E34" s="29">
        <f>C34+D34</f>
        <v>1056.108418236</v>
      </c>
      <c r="F34" s="29">
        <f>F33+0.1/12*E33</f>
        <v>64.33041617724999</v>
      </c>
      <c r="G34" s="29">
        <f>E34-F34</f>
        <v>991.7780020587501</v>
      </c>
      <c r="H34" s="29">
        <f>K34*100</f>
        <v>1264</v>
      </c>
      <c r="I34" s="29">
        <f>I33+0.1/12*H33</f>
        <v>69.21666666666667</v>
      </c>
      <c r="J34" s="39">
        <f>H34-I34</f>
        <v>1194.7833333333333</v>
      </c>
      <c r="K34" s="31">
        <v>12.64</v>
      </c>
      <c r="M34" s="22">
        <v>-1.26891581764</v>
      </c>
      <c r="N34" s="25"/>
      <c r="O34" s="36"/>
    </row>
    <row r="35" spans="1:15" ht="13.5" customHeight="1">
      <c r="A35" s="25" t="s">
        <v>11</v>
      </c>
      <c r="B35" s="25" t="s">
        <v>12</v>
      </c>
      <c r="C35" s="22">
        <v>1183</v>
      </c>
      <c r="D35" s="29">
        <f>M35*100</f>
        <v>-123.548440973</v>
      </c>
      <c r="E35" s="29">
        <f>C35+D35</f>
        <v>1059.451559027</v>
      </c>
      <c r="F35" s="29">
        <f>F34+0.1/12*E34</f>
        <v>73.13131966254998</v>
      </c>
      <c r="G35" s="29">
        <f>E35-F35</f>
        <v>986.32023936445</v>
      </c>
      <c r="H35" s="29">
        <f>K35*100</f>
        <v>1310</v>
      </c>
      <c r="I35" s="29">
        <f>I34+0.1/12*H34</f>
        <v>79.75</v>
      </c>
      <c r="J35" s="29">
        <f>H35-I35</f>
        <v>1230.25</v>
      </c>
      <c r="K35" s="31">
        <v>13.1</v>
      </c>
      <c r="M35" s="22">
        <v>-1.23548440973</v>
      </c>
      <c r="N35" s="25"/>
      <c r="O35" s="36"/>
    </row>
    <row r="36" spans="1:13" ht="13.5" customHeight="1">
      <c r="A36" s="25" t="s">
        <v>12</v>
      </c>
      <c r="B36" s="25" t="s">
        <v>15</v>
      </c>
      <c r="C36" s="22">
        <v>1192</v>
      </c>
      <c r="D36" s="29">
        <f>M36*100</f>
        <v>-189.203021866</v>
      </c>
      <c r="E36" s="29">
        <f>C36+D36</f>
        <v>1002.796978134</v>
      </c>
      <c r="F36" s="29">
        <f>F35+0.1/12*E35</f>
        <v>81.96008265444165</v>
      </c>
      <c r="G36" s="29">
        <f>E36-F36</f>
        <v>920.8368954795584</v>
      </c>
      <c r="H36" s="29">
        <f>K36*100</f>
        <v>1292</v>
      </c>
      <c r="I36" s="29">
        <f>I35+0.1/12*H35</f>
        <v>90.66666666666667</v>
      </c>
      <c r="J36" s="29">
        <f>H36-I36</f>
        <v>1201.3333333333333</v>
      </c>
      <c r="K36" s="24">
        <v>12.92</v>
      </c>
      <c r="M36" s="22">
        <v>-1.89203021866</v>
      </c>
    </row>
    <row r="37" spans="1:13" ht="13.5" customHeight="1">
      <c r="A37" s="25" t="s">
        <v>13</v>
      </c>
      <c r="B37" s="25" t="s">
        <v>15</v>
      </c>
      <c r="C37" s="22">
        <v>1192</v>
      </c>
      <c r="D37" s="29">
        <f>M37*100</f>
        <v>-165.817311502</v>
      </c>
      <c r="E37" s="29">
        <f>C37+D37</f>
        <v>1026.182688498</v>
      </c>
      <c r="F37" s="29">
        <f>F36+0.1/12*E36</f>
        <v>90.31672413889164</v>
      </c>
      <c r="G37" s="29">
        <f>E37-F37</f>
        <v>935.8659643591084</v>
      </c>
      <c r="H37" s="29">
        <f>K37*100</f>
        <v>1252</v>
      </c>
      <c r="I37" s="29">
        <f>I36+0.1/12*H36</f>
        <v>101.43333333333334</v>
      </c>
      <c r="J37" s="29">
        <f>H37-I37</f>
        <v>1150.5666666666666</v>
      </c>
      <c r="K37" s="24">
        <f>L37</f>
        <v>12.52</v>
      </c>
      <c r="L37" s="22">
        <f>(+K36+K38)/2</f>
        <v>12.52</v>
      </c>
      <c r="M37" s="22">
        <v>-1.6581731150199999</v>
      </c>
    </row>
    <row r="38" spans="1:13" ht="13.5" customHeight="1">
      <c r="A38" s="25" t="s">
        <v>14</v>
      </c>
      <c r="B38" s="25" t="s">
        <v>15</v>
      </c>
      <c r="C38" s="22">
        <v>1192</v>
      </c>
      <c r="D38" s="29">
        <f>M38*100</f>
        <v>-142.431601138</v>
      </c>
      <c r="E38" s="29">
        <f>C38+D38</f>
        <v>1049.568398862</v>
      </c>
      <c r="F38" s="29">
        <f>F37+0.1/12*E37</f>
        <v>98.86824654304165</v>
      </c>
      <c r="G38" s="29">
        <f>E38-F38</f>
        <v>950.7001523189584</v>
      </c>
      <c r="H38" s="29">
        <f>K38*100</f>
        <v>1212</v>
      </c>
      <c r="I38" s="29">
        <f>I37+0.1/12*H37</f>
        <v>111.86666666666667</v>
      </c>
      <c r="J38" s="29">
        <f>H38-I38</f>
        <v>1100.1333333333332</v>
      </c>
      <c r="K38" s="24">
        <v>12.12</v>
      </c>
      <c r="M38" s="22">
        <v>-1.42431601138</v>
      </c>
    </row>
    <row r="39" spans="1:10" ht="13.5" customHeight="1">
      <c r="A39" s="34" t="s">
        <v>2</v>
      </c>
      <c r="B39" s="34" t="s">
        <v>2</v>
      </c>
      <c r="C39" s="34" t="s">
        <v>2</v>
      </c>
      <c r="D39" s="34" t="s">
        <v>2</v>
      </c>
      <c r="E39" s="34" t="s">
        <v>2</v>
      </c>
      <c r="F39" s="34" t="s">
        <v>2</v>
      </c>
      <c r="G39" s="34" t="s">
        <v>2</v>
      </c>
      <c r="H39" s="34" t="s">
        <v>2</v>
      </c>
      <c r="I39" s="34" t="s">
        <v>2</v>
      </c>
      <c r="J39" s="34" t="s">
        <v>2</v>
      </c>
    </row>
    <row r="40" ht="13.5" customHeight="1">
      <c r="A40" s="33"/>
    </row>
    <row r="41" spans="1:2" ht="13.5" customHeight="1">
      <c r="A41" s="41" t="s">
        <v>38</v>
      </c>
      <c r="B41" s="33" t="s">
        <v>44</v>
      </c>
    </row>
    <row r="42" spans="1:10" ht="13.5" customHeight="1">
      <c r="A42" s="34" t="s">
        <v>2</v>
      </c>
      <c r="B42" s="34" t="s">
        <v>2</v>
      </c>
      <c r="C42" s="34" t="s">
        <v>2</v>
      </c>
      <c r="D42" s="34" t="s">
        <v>2</v>
      </c>
      <c r="E42" s="34" t="s">
        <v>2</v>
      </c>
      <c r="F42" s="34" t="s">
        <v>2</v>
      </c>
      <c r="G42" s="34" t="s">
        <v>2</v>
      </c>
      <c r="H42" s="34" t="s">
        <v>2</v>
      </c>
      <c r="I42" s="34" t="s">
        <v>2</v>
      </c>
      <c r="J42" s="34" t="s">
        <v>2</v>
      </c>
    </row>
    <row r="43" spans="3:4" ht="13.5" customHeight="1">
      <c r="C43" s="35"/>
      <c r="D43" s="25"/>
    </row>
    <row r="44" spans="2:10" ht="13.5" customHeight="1">
      <c r="B44" s="25" t="s">
        <v>16</v>
      </c>
      <c r="C44" s="25" t="s">
        <v>16</v>
      </c>
      <c r="D44" s="25" t="s">
        <v>27</v>
      </c>
      <c r="E44" s="25" t="s">
        <v>27</v>
      </c>
      <c r="G44" s="25" t="s">
        <v>29</v>
      </c>
      <c r="H44" s="25" t="s">
        <v>27</v>
      </c>
      <c r="J44" s="25" t="s">
        <v>46</v>
      </c>
    </row>
    <row r="45" spans="1:10" ht="13.5" customHeight="1">
      <c r="A45" s="25" t="s">
        <v>3</v>
      </c>
      <c r="B45" s="25" t="s">
        <v>17</v>
      </c>
      <c r="C45" s="25" t="s">
        <v>26</v>
      </c>
      <c r="D45" s="25" t="s">
        <v>16</v>
      </c>
      <c r="E45" s="25" t="s">
        <v>29</v>
      </c>
      <c r="F45" s="25" t="s">
        <v>31</v>
      </c>
      <c r="G45" s="25" t="s">
        <v>34</v>
      </c>
      <c r="H45" s="25" t="s">
        <v>46</v>
      </c>
      <c r="I45" s="25" t="s">
        <v>31</v>
      </c>
      <c r="J45" s="25" t="s">
        <v>34</v>
      </c>
    </row>
    <row r="46" spans="1:10" ht="13.5" customHeight="1">
      <c r="A46" s="25" t="s">
        <v>4</v>
      </c>
      <c r="B46" s="25" t="s">
        <v>4</v>
      </c>
      <c r="C46" s="25" t="s">
        <v>17</v>
      </c>
      <c r="D46" s="25" t="s">
        <v>28</v>
      </c>
      <c r="E46" s="25" t="s">
        <v>30</v>
      </c>
      <c r="F46" s="25" t="s">
        <v>32</v>
      </c>
      <c r="G46" s="25" t="s">
        <v>30</v>
      </c>
      <c r="H46" s="25" t="s">
        <v>30</v>
      </c>
      <c r="I46" s="25" t="s">
        <v>32</v>
      </c>
      <c r="J46" s="25" t="s">
        <v>30</v>
      </c>
    </row>
    <row r="47" spans="1:10" ht="13.5" customHeight="1">
      <c r="A47" s="34" t="s">
        <v>2</v>
      </c>
      <c r="B47" s="34" t="s">
        <v>2</v>
      </c>
      <c r="C47" s="34" t="s">
        <v>2</v>
      </c>
      <c r="D47" s="34" t="s">
        <v>2</v>
      </c>
      <c r="E47" s="34" t="s">
        <v>2</v>
      </c>
      <c r="F47" s="34" t="s">
        <v>2</v>
      </c>
      <c r="G47" s="34" t="s">
        <v>2</v>
      </c>
      <c r="H47" s="34" t="s">
        <v>2</v>
      </c>
      <c r="I47" s="34" t="s">
        <v>2</v>
      </c>
      <c r="J47" s="34" t="s">
        <v>2</v>
      </c>
    </row>
    <row r="48" spans="1:23" ht="13.5" customHeight="1">
      <c r="A48" s="25" t="s">
        <v>5</v>
      </c>
      <c r="B48" s="25" t="s">
        <v>6</v>
      </c>
      <c r="C48" s="22">
        <v>1378</v>
      </c>
      <c r="D48" s="29">
        <f>M48*100</f>
        <v>-179.448178849</v>
      </c>
      <c r="E48" s="29">
        <f>C48+D48</f>
        <v>1198.551821151</v>
      </c>
      <c r="F48" s="29"/>
      <c r="G48" s="37">
        <f>E48-F48</f>
        <v>1198.551821151</v>
      </c>
      <c r="H48" s="38">
        <f>K48*100</f>
        <v>1182</v>
      </c>
      <c r="I48" s="29"/>
      <c r="J48" s="29">
        <f>H48-I48</f>
        <v>1182</v>
      </c>
      <c r="K48" s="31">
        <v>11.82</v>
      </c>
      <c r="M48" s="22">
        <v>-1.79448178849</v>
      </c>
      <c r="N48" s="22">
        <v>-1.79448178849</v>
      </c>
      <c r="O48" s="22">
        <v>-2.11406791437</v>
      </c>
      <c r="P48" s="22">
        <v>-2.12224330299</v>
      </c>
      <c r="Q48" s="22">
        <v>-2.11165765659</v>
      </c>
      <c r="R48" s="22">
        <v>-1.86058641865</v>
      </c>
      <c r="S48" s="22">
        <v>-1.92411982401</v>
      </c>
      <c r="T48" s="22">
        <v>-1.96152977198</v>
      </c>
      <c r="U48" s="22">
        <v>-1.83952847415</v>
      </c>
      <c r="V48" s="22">
        <v>-1.94134363123</v>
      </c>
      <c r="W48" s="22">
        <v>-1.89481934329</v>
      </c>
    </row>
    <row r="49" spans="1:13" ht="13.5" customHeight="1">
      <c r="A49" s="25" t="s">
        <v>6</v>
      </c>
      <c r="B49" s="25" t="s">
        <v>8</v>
      </c>
      <c r="C49" s="22">
        <v>1342</v>
      </c>
      <c r="D49" s="29">
        <f>M49*100</f>
        <v>-211.406791437</v>
      </c>
      <c r="E49" s="29">
        <f>C49+D49</f>
        <v>1130.593208563</v>
      </c>
      <c r="F49" s="29">
        <f>20+0.1/12*E48</f>
        <v>29.987931842925</v>
      </c>
      <c r="G49" s="39">
        <f>E49-F49</f>
        <v>1100.605276720075</v>
      </c>
      <c r="H49" s="29">
        <f>K49*100</f>
        <v>1162</v>
      </c>
      <c r="I49" s="29">
        <f>20+0.1/12*H48</f>
        <v>29.85</v>
      </c>
      <c r="J49" s="29">
        <f>H49-I49</f>
        <v>1132.15</v>
      </c>
      <c r="K49" s="31">
        <v>11.62</v>
      </c>
      <c r="M49" s="22">
        <v>-2.11406791437</v>
      </c>
    </row>
    <row r="50" spans="1:13" ht="13.5" customHeight="1">
      <c r="A50" s="25" t="s">
        <v>7</v>
      </c>
      <c r="B50" s="25" t="s">
        <v>8</v>
      </c>
      <c r="C50" s="22">
        <v>1342</v>
      </c>
      <c r="D50" s="29">
        <f>M50*100</f>
        <v>-212.22433029899997</v>
      </c>
      <c r="E50" s="29">
        <f>C50+D50</f>
        <v>1129.775669701</v>
      </c>
      <c r="F50" s="29">
        <f>F49+0.1/12*E49</f>
        <v>39.40954191428334</v>
      </c>
      <c r="G50" s="29">
        <f>E50-F50</f>
        <v>1090.3661277867166</v>
      </c>
      <c r="H50" s="29">
        <f>K50*100</f>
        <v>1190</v>
      </c>
      <c r="I50" s="29">
        <f>I49+0.1/12*H49</f>
        <v>39.53333333333333</v>
      </c>
      <c r="J50" s="29">
        <f>H50-I50</f>
        <v>1150.4666666666667</v>
      </c>
      <c r="K50" s="31">
        <v>11.9</v>
      </c>
      <c r="L50" s="29"/>
      <c r="M50" s="22">
        <v>-2.12224330299</v>
      </c>
    </row>
    <row r="51" spans="1:13" ht="13.5" customHeight="1">
      <c r="A51" s="25" t="s">
        <v>8</v>
      </c>
      <c r="B51" s="25" t="s">
        <v>10</v>
      </c>
      <c r="C51" s="22">
        <v>1368</v>
      </c>
      <c r="D51" s="29">
        <f>M51*100</f>
        <v>-211.165765659</v>
      </c>
      <c r="E51" s="29">
        <f>C51+D51</f>
        <v>1156.834234341</v>
      </c>
      <c r="F51" s="29">
        <f>F50+0.1/12*E50</f>
        <v>48.82433916179167</v>
      </c>
      <c r="G51" s="29">
        <f>E51-F51</f>
        <v>1108.0098951792083</v>
      </c>
      <c r="H51" s="29">
        <f>K51*100</f>
        <v>1192</v>
      </c>
      <c r="I51" s="29">
        <f>I50+0.1/12*H50</f>
        <v>49.449999999999996</v>
      </c>
      <c r="J51" s="29">
        <f>H51-I51</f>
        <v>1142.55</v>
      </c>
      <c r="K51" s="31">
        <v>11.92</v>
      </c>
      <c r="M51" s="22">
        <v>-2.11165765659</v>
      </c>
    </row>
    <row r="52" spans="1:13" ht="13.5" customHeight="1">
      <c r="A52" s="25" t="s">
        <v>9</v>
      </c>
      <c r="B52" s="25" t="s">
        <v>10</v>
      </c>
      <c r="C52" s="22">
        <v>1368</v>
      </c>
      <c r="D52" s="29">
        <f>M52*100</f>
        <v>-186.058641865</v>
      </c>
      <c r="E52" s="29">
        <f>C52+D52</f>
        <v>1181.941358135</v>
      </c>
      <c r="F52" s="29">
        <f>F51+0.1/12*E51</f>
        <v>58.46462444796667</v>
      </c>
      <c r="G52" s="29">
        <f>E52-F52</f>
        <v>1123.4767336870334</v>
      </c>
      <c r="H52" s="29">
        <f>K52*100</f>
        <v>1228</v>
      </c>
      <c r="I52" s="29">
        <f>I51+0.1/12*H51</f>
        <v>59.383333333333326</v>
      </c>
      <c r="J52" s="29">
        <f>H52-I52</f>
        <v>1168.6166666666668</v>
      </c>
      <c r="K52" s="31">
        <v>12.28</v>
      </c>
      <c r="M52" s="22">
        <v>-1.86058641865</v>
      </c>
    </row>
    <row r="53" spans="1:13" ht="13.5" customHeight="1">
      <c r="A53" s="25" t="s">
        <v>10</v>
      </c>
      <c r="B53" s="25" t="s">
        <v>12</v>
      </c>
      <c r="C53" s="22">
        <v>1391</v>
      </c>
      <c r="D53" s="29">
        <f>M53*100</f>
        <v>-192.411982401</v>
      </c>
      <c r="E53" s="29">
        <f>C53+D53</f>
        <v>1198.588017599</v>
      </c>
      <c r="F53" s="29">
        <f>F52+0.1/12*E52</f>
        <v>68.31413576575834</v>
      </c>
      <c r="G53" s="29">
        <f>E53-F53</f>
        <v>1130.2738818332418</v>
      </c>
      <c r="H53" s="29">
        <f>K53*100</f>
        <v>1222</v>
      </c>
      <c r="I53" s="29">
        <f>I52+0.1/12*H52</f>
        <v>69.61666666666666</v>
      </c>
      <c r="J53" s="29">
        <f>H53-I53</f>
        <v>1152.3833333333334</v>
      </c>
      <c r="K53" s="31">
        <v>12.22</v>
      </c>
      <c r="M53" s="22">
        <v>-1.92411982401</v>
      </c>
    </row>
    <row r="54" spans="1:13" ht="13.5">
      <c r="A54" s="25" t="s">
        <v>11</v>
      </c>
      <c r="B54" s="25" t="s">
        <v>12</v>
      </c>
      <c r="C54" s="22">
        <v>1391</v>
      </c>
      <c r="D54" s="29">
        <f>M54*100</f>
        <v>-196.152977198</v>
      </c>
      <c r="E54" s="29">
        <f>C54+D54</f>
        <v>1194.847022802</v>
      </c>
      <c r="F54" s="29">
        <f>F53+0.1/12*E53</f>
        <v>78.30236924575</v>
      </c>
      <c r="G54" s="29">
        <f>E54-F54</f>
        <v>1116.54465355625</v>
      </c>
      <c r="H54" s="29">
        <f>K54*100</f>
        <v>1206</v>
      </c>
      <c r="I54" s="29">
        <f>I53+0.1/12*H53</f>
        <v>79.8</v>
      </c>
      <c r="J54" s="29">
        <f>H54-I54</f>
        <v>1126.2</v>
      </c>
      <c r="K54" s="31">
        <v>12.06</v>
      </c>
      <c r="M54" s="22">
        <v>-1.96152977198</v>
      </c>
    </row>
    <row r="55" spans="1:13" ht="13.5">
      <c r="A55" s="25" t="s">
        <v>12</v>
      </c>
      <c r="B55" s="25" t="s">
        <v>15</v>
      </c>
      <c r="C55" s="22">
        <v>1429</v>
      </c>
      <c r="D55" s="29">
        <f>M55*100</f>
        <v>-183.952847415</v>
      </c>
      <c r="E55" s="29">
        <f>C55+D55</f>
        <v>1245.047152585</v>
      </c>
      <c r="F55" s="29">
        <f>F54+0.1/12*E54</f>
        <v>88.2594277691</v>
      </c>
      <c r="G55" s="29">
        <f>E55-F55</f>
        <v>1156.7877248159</v>
      </c>
      <c r="H55" s="29">
        <f>K55*100</f>
        <v>1218</v>
      </c>
      <c r="I55" s="29">
        <f>I54+0.1/12*H54</f>
        <v>89.85</v>
      </c>
      <c r="J55" s="29">
        <f>H55-I55</f>
        <v>1128.15</v>
      </c>
      <c r="K55" s="24">
        <v>12.18</v>
      </c>
      <c r="M55" s="22">
        <v>-1.83952847415</v>
      </c>
    </row>
    <row r="56" spans="1:13" ht="13.5">
      <c r="A56" s="25" t="s">
        <v>13</v>
      </c>
      <c r="B56" s="25" t="s">
        <v>15</v>
      </c>
      <c r="C56" s="22">
        <v>1429</v>
      </c>
      <c r="D56" s="29">
        <f>M56*100</f>
        <v>-194.134363123</v>
      </c>
      <c r="E56" s="29">
        <f>C56+D56</f>
        <v>1234.865636877</v>
      </c>
      <c r="F56" s="29">
        <f>F55+0.1/12*E55</f>
        <v>98.63482070730834</v>
      </c>
      <c r="G56" s="29">
        <f>E56-F56</f>
        <v>1136.2308161696917</v>
      </c>
      <c r="H56" s="29">
        <f>K56*100</f>
        <v>1316</v>
      </c>
      <c r="I56" s="29">
        <f>I55+0.1/12*H55</f>
        <v>100</v>
      </c>
      <c r="J56" s="29">
        <f>H56-I56</f>
        <v>1216</v>
      </c>
      <c r="K56" s="24">
        <v>13.16</v>
      </c>
      <c r="M56" s="22">
        <v>-1.94134363123</v>
      </c>
    </row>
    <row r="57" spans="1:13" ht="13.5">
      <c r="A57" s="25" t="s">
        <v>14</v>
      </c>
      <c r="B57" s="25" t="s">
        <v>15</v>
      </c>
      <c r="C57" s="22">
        <v>1429</v>
      </c>
      <c r="D57" s="29">
        <f>M57*100</f>
        <v>-189.481934329</v>
      </c>
      <c r="E57" s="29">
        <f>C57+D57</f>
        <v>1239.518065671</v>
      </c>
      <c r="F57" s="29">
        <f>F56+0.1/12*E56</f>
        <v>108.92536768128333</v>
      </c>
      <c r="G57" s="29">
        <f>E57-F57</f>
        <v>1130.5926979897165</v>
      </c>
      <c r="H57" s="29">
        <f>K57*100</f>
        <v>1386</v>
      </c>
      <c r="I57" s="29">
        <f>I56+0.1/12*H56</f>
        <v>110.96666666666667</v>
      </c>
      <c r="J57" s="37">
        <f>H57-I57</f>
        <v>1275.0333333333333</v>
      </c>
      <c r="K57" s="42">
        <v>13.86</v>
      </c>
      <c r="M57" s="22">
        <v>-1.89481934329</v>
      </c>
    </row>
    <row r="58" spans="1:10" ht="13.5">
      <c r="A58" s="34" t="s">
        <v>2</v>
      </c>
      <c r="B58" s="34" t="s">
        <v>2</v>
      </c>
      <c r="C58" s="34" t="s">
        <v>2</v>
      </c>
      <c r="D58" s="34" t="s">
        <v>2</v>
      </c>
      <c r="E58" s="34" t="s">
        <v>2</v>
      </c>
      <c r="F58" s="34" t="s">
        <v>2</v>
      </c>
      <c r="G58" s="34" t="s">
        <v>2</v>
      </c>
      <c r="H58" s="34" t="s">
        <v>2</v>
      </c>
      <c r="I58" s="34" t="s">
        <v>2</v>
      </c>
      <c r="J58" s="43" t="s">
        <v>2</v>
      </c>
    </row>
    <row r="60" spans="1:2" ht="13.5">
      <c r="A60" s="41" t="s">
        <v>39</v>
      </c>
      <c r="B60" s="33" t="s">
        <v>44</v>
      </c>
    </row>
    <row r="61" spans="1:10" ht="13.5">
      <c r="A61" s="34" t="s">
        <v>2</v>
      </c>
      <c r="B61" s="34" t="s">
        <v>2</v>
      </c>
      <c r="C61" s="34" t="s">
        <v>2</v>
      </c>
      <c r="D61" s="34" t="s">
        <v>2</v>
      </c>
      <c r="E61" s="34" t="s">
        <v>2</v>
      </c>
      <c r="F61" s="34" t="s">
        <v>2</v>
      </c>
      <c r="G61" s="34" t="s">
        <v>2</v>
      </c>
      <c r="H61" s="34" t="s">
        <v>2</v>
      </c>
      <c r="I61" s="34" t="s">
        <v>2</v>
      </c>
      <c r="J61" s="34" t="s">
        <v>2</v>
      </c>
    </row>
    <row r="62" spans="3:4" ht="13.5">
      <c r="C62" s="35"/>
      <c r="D62" s="25"/>
    </row>
    <row r="63" spans="2:10" ht="13.5">
      <c r="B63" s="25" t="s">
        <v>16</v>
      </c>
      <c r="C63" s="25" t="s">
        <v>16</v>
      </c>
      <c r="D63" s="25" t="s">
        <v>27</v>
      </c>
      <c r="E63" s="25" t="s">
        <v>27</v>
      </c>
      <c r="G63" s="25" t="s">
        <v>29</v>
      </c>
      <c r="H63" s="25" t="s">
        <v>27</v>
      </c>
      <c r="J63" s="25" t="s">
        <v>46</v>
      </c>
    </row>
    <row r="64" spans="1:10" ht="13.5">
      <c r="A64" s="25" t="s">
        <v>3</v>
      </c>
      <c r="B64" s="25" t="s">
        <v>17</v>
      </c>
      <c r="C64" s="25" t="s">
        <v>26</v>
      </c>
      <c r="D64" s="25" t="s">
        <v>16</v>
      </c>
      <c r="E64" s="25" t="s">
        <v>29</v>
      </c>
      <c r="F64" s="25" t="s">
        <v>31</v>
      </c>
      <c r="G64" s="25" t="s">
        <v>34</v>
      </c>
      <c r="H64" s="25" t="s">
        <v>46</v>
      </c>
      <c r="I64" s="25" t="s">
        <v>31</v>
      </c>
      <c r="J64" s="25" t="s">
        <v>34</v>
      </c>
    </row>
    <row r="65" spans="1:10" ht="13.5">
      <c r="A65" s="25" t="s">
        <v>4</v>
      </c>
      <c r="B65" s="25" t="s">
        <v>4</v>
      </c>
      <c r="C65" s="25" t="s">
        <v>17</v>
      </c>
      <c r="D65" s="25" t="s">
        <v>28</v>
      </c>
      <c r="E65" s="25" t="s">
        <v>30</v>
      </c>
      <c r="F65" s="25" t="s">
        <v>32</v>
      </c>
      <c r="G65" s="25" t="s">
        <v>30</v>
      </c>
      <c r="H65" s="25" t="s">
        <v>30</v>
      </c>
      <c r="I65" s="25" t="s">
        <v>32</v>
      </c>
      <c r="J65" s="25" t="s">
        <v>30</v>
      </c>
    </row>
    <row r="66" spans="1:10" ht="13.5">
      <c r="A66" s="34" t="s">
        <v>2</v>
      </c>
      <c r="B66" s="34" t="s">
        <v>2</v>
      </c>
      <c r="C66" s="34" t="s">
        <v>2</v>
      </c>
      <c r="D66" s="34" t="s">
        <v>2</v>
      </c>
      <c r="E66" s="34" t="s">
        <v>2</v>
      </c>
      <c r="F66" s="34" t="s">
        <v>2</v>
      </c>
      <c r="G66" s="34" t="s">
        <v>2</v>
      </c>
      <c r="H66" s="34" t="s">
        <v>2</v>
      </c>
      <c r="I66" s="34" t="s">
        <v>2</v>
      </c>
      <c r="J66" s="34" t="s">
        <v>2</v>
      </c>
    </row>
    <row r="67" spans="1:23" ht="13.5">
      <c r="A67" s="25" t="s">
        <v>5</v>
      </c>
      <c r="B67" s="25" t="s">
        <v>6</v>
      </c>
      <c r="C67" s="22">
        <v>1563</v>
      </c>
      <c r="D67" s="29">
        <f>M67*100</f>
        <v>-136.09834511</v>
      </c>
      <c r="E67" s="29">
        <f>C67+D67</f>
        <v>1426.90165489</v>
      </c>
      <c r="F67" s="29"/>
      <c r="G67" s="37">
        <f>E67-F67</f>
        <v>1426.90165489</v>
      </c>
      <c r="H67" s="38">
        <f>K67*100</f>
        <v>1364</v>
      </c>
      <c r="I67" s="29"/>
      <c r="J67" s="37">
        <f>H67-I67</f>
        <v>1364</v>
      </c>
      <c r="K67" s="40">
        <v>13.64</v>
      </c>
      <c r="M67" s="22">
        <v>-1.3609834511</v>
      </c>
      <c r="N67" s="22">
        <v>-1.3609834511</v>
      </c>
      <c r="O67" s="22">
        <v>-0.460252103635</v>
      </c>
      <c r="P67" s="22">
        <v>-0.560339703543</v>
      </c>
      <c r="Q67" s="22">
        <v>-0.408360066058</v>
      </c>
      <c r="R67" s="22">
        <v>-0.241665265946</v>
      </c>
      <c r="S67" s="22">
        <v>-0.255451093738</v>
      </c>
      <c r="T67" s="22">
        <v>-0.357419974945</v>
      </c>
      <c r="U67" s="22">
        <v>-0.417390526907</v>
      </c>
      <c r="V67" s="22">
        <v>-0.547191510534</v>
      </c>
      <c r="W67" s="22">
        <v>-1.19538089005</v>
      </c>
    </row>
    <row r="68" spans="1:13" ht="13.5">
      <c r="A68" s="25" t="s">
        <v>6</v>
      </c>
      <c r="B68" s="25" t="s">
        <v>8</v>
      </c>
      <c r="C68" s="22">
        <v>1438</v>
      </c>
      <c r="D68" s="29">
        <f>M68*100</f>
        <v>-46.0252103635</v>
      </c>
      <c r="E68" s="29">
        <f>C68+D68</f>
        <v>1391.9747896365</v>
      </c>
      <c r="F68" s="29">
        <f>20+0.1/12*E67</f>
        <v>31.890847124083333</v>
      </c>
      <c r="G68" s="39">
        <f>E68-F68</f>
        <v>1360.0839425124166</v>
      </c>
      <c r="H68" s="29">
        <f>K68*100</f>
        <v>1388</v>
      </c>
      <c r="I68" s="29">
        <f>20+0.1/12*H67</f>
        <v>31.366666666666667</v>
      </c>
      <c r="J68" s="39">
        <f>H68-I68</f>
        <v>1356.6333333333334</v>
      </c>
      <c r="K68" s="31">
        <v>13.88</v>
      </c>
      <c r="M68" s="22">
        <v>-0.460252103635</v>
      </c>
    </row>
    <row r="69" spans="1:13" ht="13.5">
      <c r="A69" s="25" t="s">
        <v>7</v>
      </c>
      <c r="B69" s="25" t="s">
        <v>8</v>
      </c>
      <c r="C69" s="22">
        <v>1438</v>
      </c>
      <c r="D69" s="29">
        <f>M69*100</f>
        <v>-56.0339703543</v>
      </c>
      <c r="E69" s="29">
        <f>C69+D69</f>
        <v>1381.9660296457</v>
      </c>
      <c r="F69" s="29">
        <f>F68+0.1/12*E68</f>
        <v>43.49063703772083</v>
      </c>
      <c r="G69" s="29">
        <f>E69-F69</f>
        <v>1338.4753926079793</v>
      </c>
      <c r="H69" s="29">
        <f>K69*100</f>
        <v>1326</v>
      </c>
      <c r="I69" s="29">
        <f>I68+0.1/12*H68</f>
        <v>42.93333333333334</v>
      </c>
      <c r="J69" s="29">
        <f>H69-I69</f>
        <v>1283.0666666666666</v>
      </c>
      <c r="K69" s="31">
        <v>13.26</v>
      </c>
      <c r="L69" s="29"/>
      <c r="M69" s="22">
        <v>-0.560339703543</v>
      </c>
    </row>
    <row r="70" spans="1:13" ht="13.5">
      <c r="A70" s="25" t="s">
        <v>8</v>
      </c>
      <c r="B70" s="25" t="s">
        <v>10</v>
      </c>
      <c r="C70" s="22">
        <v>1450</v>
      </c>
      <c r="D70" s="29">
        <f>M70*100</f>
        <v>-40.8360066058</v>
      </c>
      <c r="E70" s="29">
        <f>C70+D70</f>
        <v>1409.1639933942</v>
      </c>
      <c r="F70" s="29">
        <f>F69+0.1/12*E69</f>
        <v>55.00702061810166</v>
      </c>
      <c r="G70" s="29">
        <f>E70-F70</f>
        <v>1354.1569727760982</v>
      </c>
      <c r="H70" s="29">
        <f>K70*100</f>
        <v>1308</v>
      </c>
      <c r="I70" s="29">
        <f>I69+0.1/12*H69</f>
        <v>53.983333333333334</v>
      </c>
      <c r="J70" s="29">
        <f>H70-I70</f>
        <v>1254.0166666666667</v>
      </c>
      <c r="K70" s="31">
        <v>13.08</v>
      </c>
      <c r="M70" s="22">
        <v>-0.408360066058</v>
      </c>
    </row>
    <row r="71" spans="1:13" ht="13.5">
      <c r="A71" s="25" t="s">
        <v>9</v>
      </c>
      <c r="B71" s="25" t="s">
        <v>10</v>
      </c>
      <c r="C71" s="22">
        <v>1450</v>
      </c>
      <c r="D71" s="29">
        <f>M71*100</f>
        <v>-24.1665265946</v>
      </c>
      <c r="E71" s="29">
        <f>C71+D71</f>
        <v>1425.8334734054</v>
      </c>
      <c r="F71" s="29">
        <f>F70+0.1/12*E70</f>
        <v>66.75005389638666</v>
      </c>
      <c r="G71" s="29">
        <f>E71-F71</f>
        <v>1359.0834195090133</v>
      </c>
      <c r="H71" s="29">
        <f>K71*100</f>
        <v>1318</v>
      </c>
      <c r="I71" s="29">
        <f>I70+0.1/12*H70</f>
        <v>64.88333333333334</v>
      </c>
      <c r="J71" s="29">
        <f>H71-I71</f>
        <v>1253.1166666666666</v>
      </c>
      <c r="K71" s="31">
        <v>13.18</v>
      </c>
      <c r="M71" s="22">
        <v>-0.241665265946</v>
      </c>
    </row>
    <row r="72" spans="1:13" ht="13.5">
      <c r="A72" s="25" t="s">
        <v>10</v>
      </c>
      <c r="B72" s="25" t="s">
        <v>12</v>
      </c>
      <c r="C72" s="22">
        <v>1459</v>
      </c>
      <c r="D72" s="29">
        <f>M72*100</f>
        <v>-25.545109373800003</v>
      </c>
      <c r="E72" s="29">
        <f>C72+D72</f>
        <v>1433.4548906262</v>
      </c>
      <c r="F72" s="29">
        <f>F71+0.1/12*E71</f>
        <v>78.63199950809833</v>
      </c>
      <c r="G72" s="29">
        <f>E72-F72</f>
        <v>1354.8228911181018</v>
      </c>
      <c r="H72" s="29">
        <f>K72*100</f>
        <v>1342</v>
      </c>
      <c r="I72" s="29">
        <f>I71+0.1/12*H71</f>
        <v>75.86666666666667</v>
      </c>
      <c r="J72" s="29">
        <f>H72-I72</f>
        <v>1266.1333333333332</v>
      </c>
      <c r="K72" s="31">
        <v>13.42</v>
      </c>
      <c r="M72" s="22">
        <v>-0.255451093738</v>
      </c>
    </row>
    <row r="73" spans="1:13" ht="13.5">
      <c r="A73" s="25" t="s">
        <v>11</v>
      </c>
      <c r="B73" s="25" t="s">
        <v>12</v>
      </c>
      <c r="C73" s="22">
        <v>1459</v>
      </c>
      <c r="D73" s="29">
        <f>M73*100</f>
        <v>-35.7419974945</v>
      </c>
      <c r="E73" s="29">
        <f>C73+D73</f>
        <v>1423.2580025055</v>
      </c>
      <c r="F73" s="29">
        <f>F72+0.1/12*E72</f>
        <v>90.57745692998333</v>
      </c>
      <c r="G73" s="29">
        <f>E73-F73</f>
        <v>1332.6805455755166</v>
      </c>
      <c r="H73" s="29">
        <f>K73*100</f>
        <v>1332</v>
      </c>
      <c r="I73" s="29">
        <f>I72+0.1/12*H72</f>
        <v>87.05000000000001</v>
      </c>
      <c r="J73" s="29">
        <f>H73-I73</f>
        <v>1244.95</v>
      </c>
      <c r="K73" s="31">
        <v>13.32</v>
      </c>
      <c r="M73" s="22">
        <v>-0.357419974945</v>
      </c>
    </row>
    <row r="74" spans="1:13" ht="13.5">
      <c r="A74" s="25" t="s">
        <v>12</v>
      </c>
      <c r="B74" s="25" t="s">
        <v>14</v>
      </c>
      <c r="C74" s="22">
        <v>1463</v>
      </c>
      <c r="D74" s="29">
        <f>M74*100</f>
        <v>-41.7390526907</v>
      </c>
      <c r="E74" s="29">
        <f>C74+D74</f>
        <v>1421.2609473093</v>
      </c>
      <c r="F74" s="29">
        <f>F73+0.1/12*E73</f>
        <v>102.43794028419583</v>
      </c>
      <c r="G74" s="29">
        <f>E74-F74</f>
        <v>1318.8230070251043</v>
      </c>
      <c r="H74" s="29">
        <f>K74*100</f>
        <v>1352</v>
      </c>
      <c r="I74" s="29">
        <f>I73+0.1/12*H73</f>
        <v>98.15</v>
      </c>
      <c r="J74" s="29">
        <f>H74-I74</f>
        <v>1253.85</v>
      </c>
      <c r="K74" s="24">
        <v>13.52</v>
      </c>
      <c r="M74" s="22">
        <v>-0.417390526907</v>
      </c>
    </row>
    <row r="75" spans="1:13" ht="13.5">
      <c r="A75" s="25" t="s">
        <v>13</v>
      </c>
      <c r="B75" s="25" t="s">
        <v>14</v>
      </c>
      <c r="C75" s="22">
        <v>1463</v>
      </c>
      <c r="D75" s="29">
        <f>M75*100</f>
        <v>-54.7191510534</v>
      </c>
      <c r="E75" s="29">
        <f>C75+D75</f>
        <v>1408.2808489466</v>
      </c>
      <c r="F75" s="29">
        <f>F74+0.1/12*E74</f>
        <v>114.28178151177333</v>
      </c>
      <c r="G75" s="29">
        <f>E75-F75</f>
        <v>1293.9990674348267</v>
      </c>
      <c r="H75" s="29">
        <f>K75*100</f>
        <v>1318</v>
      </c>
      <c r="I75" s="29">
        <f>I74+0.1/12*H74</f>
        <v>109.41666666666667</v>
      </c>
      <c r="J75" s="29">
        <f>H75-I75</f>
        <v>1208.5833333333333</v>
      </c>
      <c r="K75" s="24">
        <v>13.18</v>
      </c>
      <c r="M75" s="22">
        <v>-0.547191510534</v>
      </c>
    </row>
    <row r="76" spans="1:13" ht="13.5">
      <c r="A76" s="25" t="s">
        <v>14</v>
      </c>
      <c r="B76" s="25" t="s">
        <v>45</v>
      </c>
      <c r="C76" s="22">
        <v>1469</v>
      </c>
      <c r="D76" s="29">
        <f>M76*100</f>
        <v>-119.538089005</v>
      </c>
      <c r="E76" s="29">
        <f>C76+D76</f>
        <v>1349.461910995</v>
      </c>
      <c r="F76" s="29">
        <f>F75+0.1/12*E75</f>
        <v>126.01745525299499</v>
      </c>
      <c r="G76" s="29">
        <f>E76-F76</f>
        <v>1223.444455742005</v>
      </c>
      <c r="H76" s="29">
        <f>K76*100</f>
        <v>1244</v>
      </c>
      <c r="I76" s="29">
        <f>I75+0.1/12*H75</f>
        <v>120.4</v>
      </c>
      <c r="J76" s="29">
        <f>H76-I76</f>
        <v>1123.6</v>
      </c>
      <c r="K76" s="24">
        <v>12.44</v>
      </c>
      <c r="M76" s="22">
        <v>-1.19538089005</v>
      </c>
    </row>
    <row r="77" spans="1:10" ht="13.5">
      <c r="A77" s="34" t="s">
        <v>2</v>
      </c>
      <c r="B77" s="34" t="s">
        <v>2</v>
      </c>
      <c r="C77" s="34" t="s">
        <v>2</v>
      </c>
      <c r="D77" s="34" t="s">
        <v>2</v>
      </c>
      <c r="E77" s="34" t="s">
        <v>2</v>
      </c>
      <c r="F77" s="34" t="s">
        <v>2</v>
      </c>
      <c r="G77" s="34" t="s">
        <v>2</v>
      </c>
      <c r="H77" s="34" t="s">
        <v>2</v>
      </c>
      <c r="I77" s="34" t="s">
        <v>2</v>
      </c>
      <c r="J77" s="34" t="s">
        <v>2</v>
      </c>
    </row>
    <row r="79" spans="1:2" ht="13.5">
      <c r="A79" s="41" t="s">
        <v>40</v>
      </c>
      <c r="B79" s="33" t="s">
        <v>44</v>
      </c>
    </row>
    <row r="80" spans="1:10" ht="13.5">
      <c r="A80" s="34" t="s">
        <v>2</v>
      </c>
      <c r="B80" s="34" t="s">
        <v>2</v>
      </c>
      <c r="C80" s="34" t="s">
        <v>2</v>
      </c>
      <c r="D80" s="34" t="s">
        <v>2</v>
      </c>
      <c r="E80" s="34" t="s">
        <v>2</v>
      </c>
      <c r="F80" s="34" t="s">
        <v>2</v>
      </c>
      <c r="G80" s="34" t="s">
        <v>2</v>
      </c>
      <c r="H80" s="34" t="s">
        <v>2</v>
      </c>
      <c r="I80" s="34" t="s">
        <v>2</v>
      </c>
      <c r="J80" s="34" t="s">
        <v>2</v>
      </c>
    </row>
    <row r="81" spans="3:4" ht="13.5">
      <c r="C81" s="35"/>
      <c r="D81" s="25"/>
    </row>
    <row r="82" spans="2:10" ht="13.5">
      <c r="B82" s="25" t="s">
        <v>16</v>
      </c>
      <c r="C82" s="25" t="s">
        <v>16</v>
      </c>
      <c r="D82" s="25" t="s">
        <v>27</v>
      </c>
      <c r="E82" s="25" t="s">
        <v>27</v>
      </c>
      <c r="G82" s="25" t="s">
        <v>29</v>
      </c>
      <c r="H82" s="25" t="s">
        <v>27</v>
      </c>
      <c r="J82" s="25" t="s">
        <v>46</v>
      </c>
    </row>
    <row r="83" spans="1:10" ht="13.5">
      <c r="A83" s="25" t="s">
        <v>3</v>
      </c>
      <c r="B83" s="25" t="s">
        <v>17</v>
      </c>
      <c r="C83" s="25" t="s">
        <v>26</v>
      </c>
      <c r="D83" s="25" t="s">
        <v>16</v>
      </c>
      <c r="E83" s="25" t="s">
        <v>29</v>
      </c>
      <c r="F83" s="25" t="s">
        <v>31</v>
      </c>
      <c r="G83" s="25" t="s">
        <v>34</v>
      </c>
      <c r="H83" s="25" t="s">
        <v>46</v>
      </c>
      <c r="I83" s="25" t="s">
        <v>31</v>
      </c>
      <c r="J83" s="25" t="s">
        <v>34</v>
      </c>
    </row>
    <row r="84" spans="1:10" ht="13.5">
      <c r="A84" s="25" t="s">
        <v>4</v>
      </c>
      <c r="B84" s="25" t="s">
        <v>4</v>
      </c>
      <c r="C84" s="25" t="s">
        <v>17</v>
      </c>
      <c r="D84" s="25" t="s">
        <v>28</v>
      </c>
      <c r="E84" s="25" t="s">
        <v>30</v>
      </c>
      <c r="F84" s="25" t="s">
        <v>32</v>
      </c>
      <c r="G84" s="25" t="s">
        <v>30</v>
      </c>
      <c r="H84" s="25" t="s">
        <v>30</v>
      </c>
      <c r="I84" s="25" t="s">
        <v>32</v>
      </c>
      <c r="J84" s="25" t="s">
        <v>30</v>
      </c>
    </row>
    <row r="85" spans="1:10" ht="13.5">
      <c r="A85" s="34" t="s">
        <v>2</v>
      </c>
      <c r="B85" s="34" t="s">
        <v>2</v>
      </c>
      <c r="C85" s="34" t="s">
        <v>2</v>
      </c>
      <c r="D85" s="34" t="s">
        <v>2</v>
      </c>
      <c r="E85" s="34" t="s">
        <v>2</v>
      </c>
      <c r="F85" s="34" t="s">
        <v>2</v>
      </c>
      <c r="G85" s="34" t="s">
        <v>2</v>
      </c>
      <c r="H85" s="34" t="s">
        <v>2</v>
      </c>
      <c r="I85" s="34" t="s">
        <v>2</v>
      </c>
      <c r="J85" s="34" t="s">
        <v>2</v>
      </c>
    </row>
    <row r="86" spans="1:23" ht="13.5">
      <c r="A86" s="25" t="s">
        <v>5</v>
      </c>
      <c r="B86" s="25" t="s">
        <v>6</v>
      </c>
      <c r="C86" s="22">
        <v>1174</v>
      </c>
      <c r="D86" s="29">
        <f>M86*100</f>
        <v>-7.379818176930001</v>
      </c>
      <c r="E86" s="29">
        <f>C86+D86</f>
        <v>1166.62018182307</v>
      </c>
      <c r="F86" s="29"/>
      <c r="G86" s="37">
        <f>E86-F86</f>
        <v>1166.62018182307</v>
      </c>
      <c r="H86" s="38">
        <f>K86*100</f>
        <v>1178</v>
      </c>
      <c r="I86" s="29"/>
      <c r="J86" s="37">
        <f>H86-I86</f>
        <v>1178</v>
      </c>
      <c r="K86" s="40">
        <v>11.78</v>
      </c>
      <c r="M86" s="22">
        <v>-0.0737981817693</v>
      </c>
      <c r="N86" s="22">
        <v>-0.0737981817693</v>
      </c>
      <c r="O86" s="22">
        <v>-0.564606663612</v>
      </c>
      <c r="P86" s="22">
        <v>-0.704277071323</v>
      </c>
      <c r="Q86" s="22">
        <v>-0.827418946353</v>
      </c>
      <c r="R86" s="22">
        <v>-0.808141611481</v>
      </c>
      <c r="S86" s="22">
        <v>-0.499291523862</v>
      </c>
      <c r="T86" s="22">
        <v>-0.712691504972</v>
      </c>
      <c r="U86" s="22">
        <v>-0.581335160341</v>
      </c>
      <c r="V86" s="22">
        <v>-0.526745266415</v>
      </c>
      <c r="W86" s="22">
        <v>-0.42478236918</v>
      </c>
    </row>
    <row r="87" spans="1:13" ht="13.5">
      <c r="A87" s="25" t="s">
        <v>6</v>
      </c>
      <c r="B87" s="25" t="s">
        <v>8</v>
      </c>
      <c r="C87" s="22">
        <v>1180</v>
      </c>
      <c r="D87" s="29">
        <f>M87*100</f>
        <v>-56.4606663612</v>
      </c>
      <c r="E87" s="29">
        <f>C87+D87</f>
        <v>1123.5393336388</v>
      </c>
      <c r="F87" s="29">
        <f>20+0.1/12*E86</f>
        <v>29.72183484852558</v>
      </c>
      <c r="G87" s="39">
        <f>E87-F87</f>
        <v>1093.8174987902744</v>
      </c>
      <c r="H87" s="29">
        <f>K87*100</f>
        <v>1134</v>
      </c>
      <c r="I87" s="29">
        <f>20+0.1/12*H86</f>
        <v>29.816666666666666</v>
      </c>
      <c r="J87" s="39">
        <f>H87-I87</f>
        <v>1104.1833333333334</v>
      </c>
      <c r="K87" s="31">
        <v>11.34</v>
      </c>
      <c r="M87" s="22">
        <v>-0.564606663612</v>
      </c>
    </row>
    <row r="88" spans="1:13" ht="13.5">
      <c r="A88" s="25" t="s">
        <v>7</v>
      </c>
      <c r="B88" s="25" t="s">
        <v>8</v>
      </c>
      <c r="C88" s="22">
        <v>1180</v>
      </c>
      <c r="D88" s="29">
        <f>M88*100</f>
        <v>-70.4277071323</v>
      </c>
      <c r="E88" s="29">
        <f>C88+D88</f>
        <v>1109.5722928677</v>
      </c>
      <c r="F88" s="29">
        <f>F87+0.1/12*E87</f>
        <v>39.08466262884892</v>
      </c>
      <c r="G88" s="29">
        <f>E88-F88</f>
        <v>1070.4876302388511</v>
      </c>
      <c r="H88" s="29">
        <f>K88*100</f>
        <v>1156</v>
      </c>
      <c r="I88" s="29">
        <f>I87+0.1/12*H87</f>
        <v>39.266666666666666</v>
      </c>
      <c r="J88" s="29">
        <f>H88-I88</f>
        <v>1116.7333333333333</v>
      </c>
      <c r="K88" s="31">
        <v>11.56</v>
      </c>
      <c r="L88" s="29"/>
      <c r="M88" s="22">
        <v>-0.704277071323</v>
      </c>
    </row>
    <row r="89" spans="1:13" ht="13.5">
      <c r="A89" s="25" t="s">
        <v>8</v>
      </c>
      <c r="B89" s="25" t="s">
        <v>10</v>
      </c>
      <c r="C89" s="22">
        <v>1191</v>
      </c>
      <c r="D89" s="29">
        <f>M89*100</f>
        <v>-82.7418946353</v>
      </c>
      <c r="E89" s="29">
        <f>C89+D89</f>
        <v>1108.2581053647</v>
      </c>
      <c r="F89" s="29">
        <f>F88+0.1/12*E88</f>
        <v>48.33109840274642</v>
      </c>
      <c r="G89" s="29">
        <f>E89-F89</f>
        <v>1059.9270069619536</v>
      </c>
      <c r="H89" s="29">
        <f>K89*100</f>
        <v>1186</v>
      </c>
      <c r="I89" s="29">
        <f>I88+0.1/12*H88</f>
        <v>48.9</v>
      </c>
      <c r="J89" s="29">
        <f>H89-I89</f>
        <v>1137.1</v>
      </c>
      <c r="K89" s="31">
        <v>11.86</v>
      </c>
      <c r="M89" s="22">
        <v>-0.827418946353</v>
      </c>
    </row>
    <row r="90" spans="1:13" ht="13.5">
      <c r="A90" s="25" t="s">
        <v>9</v>
      </c>
      <c r="B90" s="25" t="s">
        <v>10</v>
      </c>
      <c r="C90" s="22">
        <v>1191</v>
      </c>
      <c r="D90" s="29">
        <f>M90*100</f>
        <v>-80.8141611481</v>
      </c>
      <c r="E90" s="29">
        <f>C90+D90</f>
        <v>1110.1858388519</v>
      </c>
      <c r="F90" s="29">
        <f>F89+0.1/12*E89</f>
        <v>57.56658261411892</v>
      </c>
      <c r="G90" s="29">
        <f>E90-F90</f>
        <v>1052.619256237781</v>
      </c>
      <c r="H90" s="29">
        <f>K90*100</f>
        <v>1146</v>
      </c>
      <c r="I90" s="29">
        <f>I89+0.1/12*H89</f>
        <v>58.78333333333333</v>
      </c>
      <c r="J90" s="29">
        <f>H90-I90</f>
        <v>1087.2166666666667</v>
      </c>
      <c r="K90" s="31">
        <v>11.46</v>
      </c>
      <c r="M90" s="22">
        <v>-0.808141611481</v>
      </c>
    </row>
    <row r="91" spans="1:13" ht="13.5">
      <c r="A91" s="25" t="s">
        <v>10</v>
      </c>
      <c r="B91" s="25" t="s">
        <v>12</v>
      </c>
      <c r="C91" s="22">
        <v>1194</v>
      </c>
      <c r="D91" s="29">
        <f>M91*100</f>
        <v>-49.9291523862</v>
      </c>
      <c r="E91" s="29">
        <f>C91+D91</f>
        <v>1144.0708476138</v>
      </c>
      <c r="F91" s="29">
        <f>F90+0.1/12*E90</f>
        <v>66.81813127121809</v>
      </c>
      <c r="G91" s="29">
        <f>E91-F91</f>
        <v>1077.2527163425818</v>
      </c>
      <c r="H91" s="29">
        <f>K91*100</f>
        <v>1172</v>
      </c>
      <c r="I91" s="29">
        <f>I90+0.1/12*H90</f>
        <v>68.33333333333333</v>
      </c>
      <c r="J91" s="29">
        <f>H91-I91</f>
        <v>1103.6666666666667</v>
      </c>
      <c r="K91" s="31">
        <v>11.72</v>
      </c>
      <c r="M91" s="22">
        <v>-0.499291523862</v>
      </c>
    </row>
    <row r="92" spans="1:13" ht="13.5">
      <c r="A92" s="25" t="s">
        <v>11</v>
      </c>
      <c r="B92" s="25" t="s">
        <v>12</v>
      </c>
      <c r="C92" s="22">
        <v>1194</v>
      </c>
      <c r="D92" s="29">
        <f>M92*100</f>
        <v>-71.2691504972</v>
      </c>
      <c r="E92" s="29">
        <f>C92+D92</f>
        <v>1122.7308495028</v>
      </c>
      <c r="F92" s="29">
        <f>F91+0.1/12*E91</f>
        <v>76.3520550013331</v>
      </c>
      <c r="G92" s="29">
        <f>E92-F92</f>
        <v>1046.378794501467</v>
      </c>
      <c r="H92" s="29">
        <f>K92*100</f>
        <v>1204</v>
      </c>
      <c r="I92" s="29">
        <f>I91+0.1/12*H91</f>
        <v>78.1</v>
      </c>
      <c r="J92" s="29">
        <f>H92-I92</f>
        <v>1125.9</v>
      </c>
      <c r="K92" s="31">
        <v>12.04</v>
      </c>
      <c r="M92" s="22">
        <v>-0.712691504972</v>
      </c>
    </row>
    <row r="93" spans="1:13" ht="13.5">
      <c r="A93" s="25" t="s">
        <v>12</v>
      </c>
      <c r="B93" s="25" t="s">
        <v>14</v>
      </c>
      <c r="C93" s="22">
        <v>1200</v>
      </c>
      <c r="D93" s="29">
        <f>M93*100</f>
        <v>-58.1335160341</v>
      </c>
      <c r="E93" s="29">
        <f>C93+D93</f>
        <v>1141.8664839659</v>
      </c>
      <c r="F93" s="29">
        <f>F92+0.1/12*E92</f>
        <v>85.70814541385643</v>
      </c>
      <c r="G93" s="29">
        <f>E93-F93</f>
        <v>1056.1583385520435</v>
      </c>
      <c r="H93" s="29">
        <f>K93*100</f>
        <v>1254</v>
      </c>
      <c r="I93" s="29">
        <f>I92+0.1/12*H92</f>
        <v>88.13333333333333</v>
      </c>
      <c r="J93" s="29">
        <f>H93-I93</f>
        <v>1165.8666666666668</v>
      </c>
      <c r="K93" s="24">
        <v>12.54</v>
      </c>
      <c r="M93" s="22">
        <v>-0.581335160341</v>
      </c>
    </row>
    <row r="94" spans="1:13" ht="13.5">
      <c r="A94" s="25" t="s">
        <v>13</v>
      </c>
      <c r="B94" s="25" t="s">
        <v>14</v>
      </c>
      <c r="C94" s="22">
        <v>1200</v>
      </c>
      <c r="D94" s="29">
        <f>M94*100</f>
        <v>-52.674526641499995</v>
      </c>
      <c r="E94" s="29">
        <f>C94+D94</f>
        <v>1147.3254733585</v>
      </c>
      <c r="F94" s="29">
        <f>F93+0.1/12*E93</f>
        <v>95.2236994469056</v>
      </c>
      <c r="G94" s="29">
        <f>E94-F94</f>
        <v>1052.1017739115944</v>
      </c>
      <c r="H94" s="29">
        <f>K94*100</f>
        <v>1258</v>
      </c>
      <c r="I94" s="29">
        <f>I93+0.1/12*H93</f>
        <v>98.58333333333333</v>
      </c>
      <c r="J94" s="29">
        <f>H94-I94</f>
        <v>1159.4166666666667</v>
      </c>
      <c r="K94" s="24">
        <v>12.58</v>
      </c>
      <c r="M94" s="22">
        <v>-0.526745266415</v>
      </c>
    </row>
    <row r="95" spans="1:13" ht="13.5">
      <c r="A95" s="25" t="s">
        <v>14</v>
      </c>
      <c r="B95" s="25" t="s">
        <v>45</v>
      </c>
      <c r="C95" s="22">
        <v>1207</v>
      </c>
      <c r="D95" s="29">
        <f>M95*100</f>
        <v>-42.478236918</v>
      </c>
      <c r="E95" s="29">
        <f>C95+D95</f>
        <v>1164.521763082</v>
      </c>
      <c r="F95" s="29">
        <f>F94+0.1/12*E94</f>
        <v>104.78474505822643</v>
      </c>
      <c r="G95" s="29">
        <f>E95-F95</f>
        <v>1059.7370180237735</v>
      </c>
      <c r="H95" s="29">
        <f>K95*100</f>
        <v>1282</v>
      </c>
      <c r="I95" s="29">
        <f>I94+0.1/12*H94</f>
        <v>109.06666666666666</v>
      </c>
      <c r="J95" s="29">
        <f>H95-I95</f>
        <v>1172.9333333333334</v>
      </c>
      <c r="K95" s="24">
        <v>12.82</v>
      </c>
      <c r="M95" s="22">
        <v>-0.42478236918</v>
      </c>
    </row>
    <row r="96" spans="1:10" ht="13.5">
      <c r="A96" s="34" t="s">
        <v>2</v>
      </c>
      <c r="B96" s="34" t="s">
        <v>2</v>
      </c>
      <c r="C96" s="34" t="s">
        <v>2</v>
      </c>
      <c r="D96" s="34" t="s">
        <v>2</v>
      </c>
      <c r="E96" s="34" t="s">
        <v>2</v>
      </c>
      <c r="F96" s="34" t="s">
        <v>2</v>
      </c>
      <c r="G96" s="34" t="s">
        <v>2</v>
      </c>
      <c r="H96" s="34" t="s">
        <v>2</v>
      </c>
      <c r="I96" s="34" t="s">
        <v>2</v>
      </c>
      <c r="J96" s="34" t="s">
        <v>2</v>
      </c>
    </row>
    <row r="98" spans="1:2" ht="13.5">
      <c r="A98" s="41" t="s">
        <v>41</v>
      </c>
      <c r="B98" s="33" t="s">
        <v>44</v>
      </c>
    </row>
    <row r="99" spans="1:10" ht="13.5">
      <c r="A99" s="34" t="s">
        <v>2</v>
      </c>
      <c r="B99" s="34" t="s">
        <v>2</v>
      </c>
      <c r="C99" s="34" t="s">
        <v>2</v>
      </c>
      <c r="D99" s="34" t="s">
        <v>2</v>
      </c>
      <c r="E99" s="34" t="s">
        <v>2</v>
      </c>
      <c r="F99" s="34" t="s">
        <v>2</v>
      </c>
      <c r="G99" s="34" t="s">
        <v>2</v>
      </c>
      <c r="H99" s="34" t="s">
        <v>2</v>
      </c>
      <c r="I99" s="34" t="s">
        <v>2</v>
      </c>
      <c r="J99" s="34" t="s">
        <v>2</v>
      </c>
    </row>
    <row r="100" spans="3:4" ht="13.5">
      <c r="C100" s="35"/>
      <c r="D100" s="25"/>
    </row>
    <row r="101" spans="2:10" ht="13.5">
      <c r="B101" s="25" t="s">
        <v>16</v>
      </c>
      <c r="C101" s="25" t="s">
        <v>16</v>
      </c>
      <c r="D101" s="25" t="s">
        <v>27</v>
      </c>
      <c r="E101" s="25" t="s">
        <v>27</v>
      </c>
      <c r="G101" s="25" t="s">
        <v>29</v>
      </c>
      <c r="H101" s="25" t="s">
        <v>27</v>
      </c>
      <c r="J101" s="25" t="s">
        <v>46</v>
      </c>
    </row>
    <row r="102" spans="1:10" ht="13.5">
      <c r="A102" s="25" t="s">
        <v>3</v>
      </c>
      <c r="B102" s="25" t="s">
        <v>17</v>
      </c>
      <c r="C102" s="25" t="s">
        <v>26</v>
      </c>
      <c r="D102" s="25" t="s">
        <v>16</v>
      </c>
      <c r="E102" s="25" t="s">
        <v>29</v>
      </c>
      <c r="F102" s="25" t="s">
        <v>31</v>
      </c>
      <c r="G102" s="25" t="s">
        <v>34</v>
      </c>
      <c r="H102" s="25" t="s">
        <v>46</v>
      </c>
      <c r="I102" s="25" t="s">
        <v>31</v>
      </c>
      <c r="J102" s="25" t="s">
        <v>34</v>
      </c>
    </row>
    <row r="103" spans="1:10" ht="13.5">
      <c r="A103" s="25" t="s">
        <v>4</v>
      </c>
      <c r="B103" s="25" t="s">
        <v>4</v>
      </c>
      <c r="C103" s="25" t="s">
        <v>17</v>
      </c>
      <c r="D103" s="25" t="s">
        <v>28</v>
      </c>
      <c r="E103" s="25" t="s">
        <v>30</v>
      </c>
      <c r="F103" s="25" t="s">
        <v>32</v>
      </c>
      <c r="G103" s="25" t="s">
        <v>30</v>
      </c>
      <c r="H103" s="25" t="s">
        <v>30</v>
      </c>
      <c r="I103" s="25" t="s">
        <v>32</v>
      </c>
      <c r="J103" s="25" t="s">
        <v>30</v>
      </c>
    </row>
    <row r="104" spans="1:10" ht="13.5">
      <c r="A104" s="34" t="s">
        <v>2</v>
      </c>
      <c r="B104" s="34" t="s">
        <v>2</v>
      </c>
      <c r="C104" s="34" t="s">
        <v>2</v>
      </c>
      <c r="D104" s="34" t="s">
        <v>2</v>
      </c>
      <c r="E104" s="34" t="s">
        <v>2</v>
      </c>
      <c r="F104" s="34" t="s">
        <v>2</v>
      </c>
      <c r="G104" s="34" t="s">
        <v>2</v>
      </c>
      <c r="H104" s="34" t="s">
        <v>2</v>
      </c>
      <c r="I104" s="34" t="s">
        <v>2</v>
      </c>
      <c r="J104" s="34" t="s">
        <v>2</v>
      </c>
    </row>
    <row r="105" spans="1:23" ht="13.5">
      <c r="A105" s="25" t="s">
        <v>5</v>
      </c>
      <c r="B105" s="25" t="s">
        <v>6</v>
      </c>
      <c r="C105" s="22">
        <v>1028</v>
      </c>
      <c r="D105" s="29">
        <f>M105*100</f>
        <v>-41.9022125997</v>
      </c>
      <c r="E105" s="29">
        <f>C105+D105</f>
        <v>986.0977874003</v>
      </c>
      <c r="F105" s="29"/>
      <c r="G105" s="29">
        <f>E105-F105</f>
        <v>986.0977874003</v>
      </c>
      <c r="H105" s="29">
        <f>K105*100</f>
        <v>998</v>
      </c>
      <c r="I105" s="29"/>
      <c r="J105" s="29">
        <f>H105-I105</f>
        <v>998</v>
      </c>
      <c r="K105" s="31">
        <v>9.98</v>
      </c>
      <c r="M105" s="22">
        <v>-0.419022125997</v>
      </c>
      <c r="N105" s="22">
        <v>-0.419022125997</v>
      </c>
      <c r="O105" s="22">
        <v>-0.569999341143</v>
      </c>
      <c r="P105" s="22">
        <v>-0.43436207248</v>
      </c>
      <c r="Q105" s="22">
        <v>-0.312287643002</v>
      </c>
      <c r="R105" s="22">
        <v>-0.359648188505</v>
      </c>
      <c r="S105" s="22">
        <v>-0.448324403122</v>
      </c>
      <c r="T105" s="22">
        <v>-0.536335857369</v>
      </c>
      <c r="U105" s="22">
        <v>-0.432277042324</v>
      </c>
      <c r="V105" s="22">
        <v>-0.218625796467</v>
      </c>
      <c r="W105" s="22">
        <v>0.149512339699</v>
      </c>
    </row>
    <row r="106" spans="1:13" ht="13.5">
      <c r="A106" s="25" t="s">
        <v>6</v>
      </c>
      <c r="B106" s="25" t="s">
        <v>8</v>
      </c>
      <c r="C106" s="22">
        <v>1047</v>
      </c>
      <c r="D106" s="29">
        <f>M106*100</f>
        <v>-56.9999341143</v>
      </c>
      <c r="E106" s="29">
        <f>C106+D106</f>
        <v>990.0000658857</v>
      </c>
      <c r="F106" s="29">
        <f>20+0.1/12*E105</f>
        <v>28.217481561669167</v>
      </c>
      <c r="G106" s="29">
        <f>E106-F106</f>
        <v>961.7825843240308</v>
      </c>
      <c r="H106" s="29">
        <f>K106*100</f>
        <v>1018</v>
      </c>
      <c r="I106" s="29">
        <f>20+0.1/12*H105</f>
        <v>28.316666666666666</v>
      </c>
      <c r="J106" s="29">
        <f>H106-I106</f>
        <v>989.6833333333333</v>
      </c>
      <c r="K106" s="31">
        <v>10.18</v>
      </c>
      <c r="M106" s="22">
        <v>-0.569999341143</v>
      </c>
    </row>
    <row r="107" spans="1:13" ht="13.5">
      <c r="A107" s="25" t="s">
        <v>7</v>
      </c>
      <c r="B107" s="25" t="s">
        <v>8</v>
      </c>
      <c r="C107" s="22">
        <v>1047</v>
      </c>
      <c r="D107" s="29">
        <f>M107*100</f>
        <v>-43.436207248</v>
      </c>
      <c r="E107" s="29">
        <f>C107+D107</f>
        <v>1003.563792752</v>
      </c>
      <c r="F107" s="29">
        <f>F106+0.1/12*E106</f>
        <v>36.46748211071667</v>
      </c>
      <c r="G107" s="29">
        <f>E107-F107</f>
        <v>967.0963106412834</v>
      </c>
      <c r="H107" s="29">
        <f>K107*100</f>
        <v>1038</v>
      </c>
      <c r="I107" s="29">
        <f>I106+0.1/12*H106</f>
        <v>36.8</v>
      </c>
      <c r="J107" s="29">
        <f>H107-I107</f>
        <v>1001.2</v>
      </c>
      <c r="K107" s="31">
        <v>10.38</v>
      </c>
      <c r="L107" s="29"/>
      <c r="M107" s="22">
        <v>-0.43436207248</v>
      </c>
    </row>
    <row r="108" spans="1:13" ht="13.5">
      <c r="A108" s="25" t="s">
        <v>8</v>
      </c>
      <c r="B108" s="25" t="s">
        <v>10</v>
      </c>
      <c r="C108" s="22">
        <v>1058</v>
      </c>
      <c r="D108" s="29">
        <f>M108*100</f>
        <v>-31.2287643002</v>
      </c>
      <c r="E108" s="29">
        <f>C108+D108</f>
        <v>1026.7712356998</v>
      </c>
      <c r="F108" s="29">
        <f>F107+0.1/12*E107</f>
        <v>44.83051371698333</v>
      </c>
      <c r="G108" s="29">
        <f>E108-F108</f>
        <v>981.9407219828166</v>
      </c>
      <c r="H108" s="29">
        <f>K108*100</f>
        <v>1106</v>
      </c>
      <c r="I108" s="29">
        <f>I107+0.1/12*H107</f>
        <v>45.449999999999996</v>
      </c>
      <c r="J108" s="37">
        <f>H108-I108</f>
        <v>1060.55</v>
      </c>
      <c r="K108" s="40">
        <v>11.06</v>
      </c>
      <c r="M108" s="22">
        <v>-0.312287643002</v>
      </c>
    </row>
    <row r="109" spans="1:13" ht="13.5">
      <c r="A109" s="25" t="s">
        <v>9</v>
      </c>
      <c r="B109" s="25" t="s">
        <v>10</v>
      </c>
      <c r="C109" s="22">
        <v>1058</v>
      </c>
      <c r="D109" s="29">
        <f>M109*100</f>
        <v>-35.9648188505</v>
      </c>
      <c r="E109" s="29">
        <f>C109+D109</f>
        <v>1022.0351811495</v>
      </c>
      <c r="F109" s="29">
        <f>F108+0.1/12*E108</f>
        <v>53.38694068114833</v>
      </c>
      <c r="G109" s="29">
        <f>E109-F109</f>
        <v>968.6482404683517</v>
      </c>
      <c r="H109" s="29">
        <f>K109*100</f>
        <v>1116</v>
      </c>
      <c r="I109" s="29">
        <f>I108+0.1/12*H108</f>
        <v>54.666666666666664</v>
      </c>
      <c r="J109" s="39">
        <f>H109-I109</f>
        <v>1061.3333333333333</v>
      </c>
      <c r="K109" s="31">
        <v>11.16</v>
      </c>
      <c r="M109" s="22">
        <v>-0.359648188505</v>
      </c>
    </row>
    <row r="110" spans="1:13" ht="13.5">
      <c r="A110" s="25" t="s">
        <v>10</v>
      </c>
      <c r="B110" s="25" t="s">
        <v>12</v>
      </c>
      <c r="C110" s="22">
        <v>1071</v>
      </c>
      <c r="D110" s="29">
        <f>M110*100</f>
        <v>-44.8324403122</v>
      </c>
      <c r="E110" s="29">
        <f>C110+D110</f>
        <v>1026.1675596878</v>
      </c>
      <c r="F110" s="29">
        <f>F109+0.1/12*E109</f>
        <v>61.90390052406083</v>
      </c>
      <c r="G110" s="29">
        <f>E110-F110</f>
        <v>964.263659163739</v>
      </c>
      <c r="H110" s="29">
        <f>K110*100</f>
        <v>1080</v>
      </c>
      <c r="I110" s="29">
        <f>I109+0.1/12*H109</f>
        <v>63.96666666666667</v>
      </c>
      <c r="J110" s="29">
        <f>H110-I110</f>
        <v>1016.0333333333333</v>
      </c>
      <c r="K110" s="31">
        <v>10.8</v>
      </c>
      <c r="M110" s="22">
        <v>-0.448324403122</v>
      </c>
    </row>
    <row r="111" spans="1:13" ht="13.5">
      <c r="A111" s="25" t="s">
        <v>11</v>
      </c>
      <c r="B111" s="25" t="s">
        <v>12</v>
      </c>
      <c r="C111" s="22">
        <v>1071</v>
      </c>
      <c r="D111" s="29">
        <f>M111*100</f>
        <v>-53.6335857369</v>
      </c>
      <c r="E111" s="29">
        <f>C111+D111</f>
        <v>1017.3664142631</v>
      </c>
      <c r="F111" s="29">
        <f>F110+0.1/12*E110</f>
        <v>70.4552968547925</v>
      </c>
      <c r="G111" s="29">
        <f>E111-F111</f>
        <v>946.9111174083075</v>
      </c>
      <c r="H111" s="29">
        <f>K111*100</f>
        <v>977.9999999999999</v>
      </c>
      <c r="I111" s="29">
        <f>I110+0.1/12*H110</f>
        <v>72.96666666666667</v>
      </c>
      <c r="J111" s="29">
        <f>H111-I111</f>
        <v>905.0333333333332</v>
      </c>
      <c r="K111" s="31">
        <v>9.78</v>
      </c>
      <c r="M111" s="22">
        <v>-0.536335857369</v>
      </c>
    </row>
    <row r="112" spans="1:13" ht="13.5">
      <c r="A112" s="25" t="s">
        <v>12</v>
      </c>
      <c r="B112" s="25" t="s">
        <v>14</v>
      </c>
      <c r="C112" s="22">
        <v>1087</v>
      </c>
      <c r="D112" s="29">
        <f>M112*100</f>
        <v>-43.2277042324</v>
      </c>
      <c r="E112" s="29">
        <f>C112+D112</f>
        <v>1043.7722957676</v>
      </c>
      <c r="F112" s="29">
        <f>F111+0.1/12*E111</f>
        <v>78.93335030698499</v>
      </c>
      <c r="G112" s="29">
        <f>E112-F112</f>
        <v>964.8389454606152</v>
      </c>
      <c r="H112" s="29">
        <f>K112*100</f>
        <v>953.9999999999999</v>
      </c>
      <c r="I112" s="29">
        <f>I111+0.1/12*H111</f>
        <v>81.11666666666667</v>
      </c>
      <c r="J112" s="29">
        <f>H112-I112</f>
        <v>872.8833333333332</v>
      </c>
      <c r="K112" s="24">
        <v>9.54</v>
      </c>
      <c r="M112" s="22">
        <v>-0.432277042324</v>
      </c>
    </row>
    <row r="113" spans="1:13" ht="13.5">
      <c r="A113" s="25" t="s">
        <v>13</v>
      </c>
      <c r="B113" s="25" t="s">
        <v>14</v>
      </c>
      <c r="C113" s="22">
        <v>1087</v>
      </c>
      <c r="D113" s="29">
        <f>M113*100</f>
        <v>-21.862579646700002</v>
      </c>
      <c r="E113" s="29">
        <f>C113+D113</f>
        <v>1065.1374203533</v>
      </c>
      <c r="F113" s="29">
        <f>F112+0.1/12*E112</f>
        <v>87.63145277171499</v>
      </c>
      <c r="G113" s="29">
        <f>E113-F113</f>
        <v>977.5059675815851</v>
      </c>
      <c r="H113" s="29">
        <f>K113*100</f>
        <v>980.0000000000001</v>
      </c>
      <c r="I113" s="29">
        <f>I112+0.1/12*H112</f>
        <v>89.06666666666668</v>
      </c>
      <c r="J113" s="29">
        <f>H113-I113</f>
        <v>890.9333333333334</v>
      </c>
      <c r="K113" s="24">
        <v>9.8</v>
      </c>
      <c r="M113" s="22">
        <v>-0.218625796467</v>
      </c>
    </row>
    <row r="114" spans="1:13" ht="13.5">
      <c r="A114" s="25" t="s">
        <v>14</v>
      </c>
      <c r="B114" s="25" t="s">
        <v>45</v>
      </c>
      <c r="C114" s="22">
        <v>1096</v>
      </c>
      <c r="D114" s="29">
        <f>M114*100</f>
        <v>14.951233969899999</v>
      </c>
      <c r="E114" s="29">
        <f>C114+D114</f>
        <v>1110.9512339699</v>
      </c>
      <c r="F114" s="29">
        <f>F113+0.1/12*E113</f>
        <v>96.50759794132583</v>
      </c>
      <c r="G114" s="37">
        <f>E114-F114</f>
        <v>1014.4436360285741</v>
      </c>
      <c r="H114" s="38">
        <f>K114*100</f>
        <v>990</v>
      </c>
      <c r="I114" s="29">
        <f>I113+0.1/12*H113</f>
        <v>97.23333333333335</v>
      </c>
      <c r="J114" s="29">
        <f>H114-I114</f>
        <v>892.7666666666667</v>
      </c>
      <c r="K114" s="24">
        <v>9.9</v>
      </c>
      <c r="M114" s="22">
        <v>0.149512339699</v>
      </c>
    </row>
    <row r="115" spans="1:10" ht="13.5">
      <c r="A115" s="34" t="s">
        <v>2</v>
      </c>
      <c r="B115" s="34" t="s">
        <v>2</v>
      </c>
      <c r="C115" s="34" t="s">
        <v>2</v>
      </c>
      <c r="D115" s="34" t="s">
        <v>2</v>
      </c>
      <c r="E115" s="34" t="s">
        <v>2</v>
      </c>
      <c r="F115" s="34" t="s">
        <v>2</v>
      </c>
      <c r="G115" s="43" t="s">
        <v>2</v>
      </c>
      <c r="H115" s="34" t="s">
        <v>2</v>
      </c>
      <c r="I115" s="34" t="s">
        <v>2</v>
      </c>
      <c r="J115" s="34" t="s">
        <v>2</v>
      </c>
    </row>
    <row r="117" spans="1:2" ht="13.5">
      <c r="A117" s="41" t="s">
        <v>42</v>
      </c>
      <c r="B117" s="33" t="s">
        <v>44</v>
      </c>
    </row>
    <row r="118" spans="1:10" ht="13.5">
      <c r="A118" s="34" t="s">
        <v>2</v>
      </c>
      <c r="B118" s="34" t="s">
        <v>2</v>
      </c>
      <c r="C118" s="34" t="s">
        <v>2</v>
      </c>
      <c r="D118" s="34" t="s">
        <v>2</v>
      </c>
      <c r="E118" s="34" t="s">
        <v>2</v>
      </c>
      <c r="F118" s="34" t="s">
        <v>2</v>
      </c>
      <c r="G118" s="34" t="s">
        <v>2</v>
      </c>
      <c r="H118" s="34" t="s">
        <v>2</v>
      </c>
      <c r="I118" s="34" t="s">
        <v>2</v>
      </c>
      <c r="J118" s="34" t="s">
        <v>2</v>
      </c>
    </row>
    <row r="119" spans="3:4" ht="13.5">
      <c r="C119" s="35"/>
      <c r="D119" s="25"/>
    </row>
    <row r="120" spans="2:10" ht="13.5">
      <c r="B120" s="25" t="s">
        <v>16</v>
      </c>
      <c r="C120" s="25" t="s">
        <v>16</v>
      </c>
      <c r="D120" s="25" t="s">
        <v>27</v>
      </c>
      <c r="E120" s="25" t="s">
        <v>27</v>
      </c>
      <c r="G120" s="25" t="s">
        <v>29</v>
      </c>
      <c r="H120" s="25" t="s">
        <v>27</v>
      </c>
      <c r="J120" s="25" t="s">
        <v>46</v>
      </c>
    </row>
    <row r="121" spans="1:10" ht="13.5">
      <c r="A121" s="25" t="s">
        <v>3</v>
      </c>
      <c r="B121" s="25" t="s">
        <v>17</v>
      </c>
      <c r="C121" s="25" t="s">
        <v>26</v>
      </c>
      <c r="D121" s="25" t="s">
        <v>16</v>
      </c>
      <c r="E121" s="25" t="s">
        <v>29</v>
      </c>
      <c r="F121" s="25" t="s">
        <v>31</v>
      </c>
      <c r="G121" s="25" t="s">
        <v>34</v>
      </c>
      <c r="H121" s="25" t="s">
        <v>46</v>
      </c>
      <c r="I121" s="25" t="s">
        <v>31</v>
      </c>
      <c r="J121" s="25" t="s">
        <v>34</v>
      </c>
    </row>
    <row r="122" spans="1:10" ht="13.5">
      <c r="A122" s="25" t="s">
        <v>4</v>
      </c>
      <c r="B122" s="25" t="s">
        <v>4</v>
      </c>
      <c r="C122" s="25" t="s">
        <v>17</v>
      </c>
      <c r="D122" s="25" t="s">
        <v>28</v>
      </c>
      <c r="E122" s="25" t="s">
        <v>30</v>
      </c>
      <c r="F122" s="25" t="s">
        <v>32</v>
      </c>
      <c r="G122" s="25" t="s">
        <v>30</v>
      </c>
      <c r="H122" s="25" t="s">
        <v>30</v>
      </c>
      <c r="I122" s="25" t="s">
        <v>32</v>
      </c>
      <c r="J122" s="25" t="s">
        <v>30</v>
      </c>
    </row>
    <row r="123" spans="1:10" ht="13.5">
      <c r="A123" s="34" t="s">
        <v>2</v>
      </c>
      <c r="B123" s="34" t="s">
        <v>2</v>
      </c>
      <c r="C123" s="34" t="s">
        <v>2</v>
      </c>
      <c r="D123" s="34" t="s">
        <v>2</v>
      </c>
      <c r="E123" s="34" t="s">
        <v>2</v>
      </c>
      <c r="F123" s="34" t="s">
        <v>2</v>
      </c>
      <c r="G123" s="34" t="s">
        <v>2</v>
      </c>
      <c r="H123" s="34" t="s">
        <v>2</v>
      </c>
      <c r="I123" s="34" t="s">
        <v>2</v>
      </c>
      <c r="J123" s="34" t="s">
        <v>2</v>
      </c>
    </row>
    <row r="124" spans="1:23" ht="13.5">
      <c r="A124" s="25" t="s">
        <v>5</v>
      </c>
      <c r="B124" s="25" t="s">
        <v>6</v>
      </c>
      <c r="C124" s="22">
        <v>857</v>
      </c>
      <c r="D124" s="29">
        <f>M124*100</f>
        <v>-57.43807430209999</v>
      </c>
      <c r="E124" s="29">
        <f>C124+D124</f>
        <v>799.5619256979</v>
      </c>
      <c r="F124" s="29"/>
      <c r="G124" s="29">
        <f>E124-F124</f>
        <v>799.5619256979</v>
      </c>
      <c r="H124" s="29">
        <f>K124*100</f>
        <v>796</v>
      </c>
      <c r="I124" s="29"/>
      <c r="J124" s="37">
        <f>H124-I124</f>
        <v>796</v>
      </c>
      <c r="K124" s="40">
        <v>7.96</v>
      </c>
      <c r="M124" s="22">
        <v>-0.574380743021</v>
      </c>
      <c r="N124" s="22">
        <v>-0.574380743021</v>
      </c>
      <c r="O124" s="22">
        <v>-0.916038849168</v>
      </c>
      <c r="P124" s="22">
        <v>-1.40511226191</v>
      </c>
      <c r="Q124" s="22">
        <v>-0.996182713074</v>
      </c>
      <c r="R124" s="22">
        <v>-0.910563825143</v>
      </c>
      <c r="S124" s="22">
        <v>-0.530069666015</v>
      </c>
      <c r="T124" s="22">
        <v>-0.452382640282</v>
      </c>
      <c r="U124" s="22">
        <v>-0.234146483646</v>
      </c>
      <c r="V124" s="22">
        <v>-0.343320969054</v>
      </c>
      <c r="W124" s="22">
        <v>-0.494306160974</v>
      </c>
    </row>
    <row r="125" spans="1:13" ht="13.5">
      <c r="A125" s="25" t="s">
        <v>6</v>
      </c>
      <c r="B125" s="25" t="s">
        <v>8</v>
      </c>
      <c r="C125" s="22">
        <v>853</v>
      </c>
      <c r="D125" s="29">
        <f>M125*100</f>
        <v>-91.6038849168</v>
      </c>
      <c r="E125" s="29">
        <f>C125+D125</f>
        <v>761.3961150832</v>
      </c>
      <c r="F125" s="29">
        <f>20+0.1/12*E124</f>
        <v>26.6630160474825</v>
      </c>
      <c r="G125" s="29">
        <f>E125-F125</f>
        <v>734.7330990357175</v>
      </c>
      <c r="H125" s="29">
        <f>K125*100</f>
        <v>770</v>
      </c>
      <c r="I125" s="29">
        <f>20+0.1/12*H124</f>
        <v>26.633333333333333</v>
      </c>
      <c r="J125" s="39">
        <f>H125-I125</f>
        <v>743.3666666666667</v>
      </c>
      <c r="K125" s="31">
        <v>7.7</v>
      </c>
      <c r="M125" s="22">
        <v>-0.916038849168</v>
      </c>
    </row>
    <row r="126" spans="1:13" ht="13.5">
      <c r="A126" s="25" t="s">
        <v>7</v>
      </c>
      <c r="B126" s="25" t="s">
        <v>8</v>
      </c>
      <c r="C126" s="22">
        <v>853</v>
      </c>
      <c r="D126" s="29">
        <f>M126*100</f>
        <v>-140.511226191</v>
      </c>
      <c r="E126" s="29">
        <f>C126+D126</f>
        <v>712.488773809</v>
      </c>
      <c r="F126" s="29">
        <f>F125+0.1/12*E125</f>
        <v>33.007983673175836</v>
      </c>
      <c r="G126" s="29">
        <f>E126-F126</f>
        <v>679.4807901358241</v>
      </c>
      <c r="H126" s="29">
        <f>K126*100</f>
        <v>730</v>
      </c>
      <c r="I126" s="29">
        <f>I125+0.1/12*H125</f>
        <v>33.05</v>
      </c>
      <c r="J126" s="29">
        <f>H126-I126</f>
        <v>696.95</v>
      </c>
      <c r="K126" s="31">
        <v>7.3</v>
      </c>
      <c r="L126" s="29"/>
      <c r="M126" s="22">
        <v>-1.40511226191</v>
      </c>
    </row>
    <row r="127" spans="1:13" ht="13.5">
      <c r="A127" s="25" t="s">
        <v>8</v>
      </c>
      <c r="B127" s="25" t="s">
        <v>10</v>
      </c>
      <c r="C127" s="22">
        <v>870</v>
      </c>
      <c r="D127" s="29">
        <f>M127*100</f>
        <v>-99.6182713074</v>
      </c>
      <c r="E127" s="29">
        <f>C127+D127</f>
        <v>770.3817286926001</v>
      </c>
      <c r="F127" s="29">
        <f>F126+0.1/12*E126</f>
        <v>38.94539012158417</v>
      </c>
      <c r="G127" s="29">
        <f>E127-F127</f>
        <v>731.4363385710159</v>
      </c>
      <c r="H127" s="29">
        <f>K127*100</f>
        <v>736</v>
      </c>
      <c r="I127" s="29">
        <f>I126+0.1/12*H126</f>
        <v>39.13333333333333</v>
      </c>
      <c r="J127" s="29">
        <f>H127-I127</f>
        <v>696.8666666666667</v>
      </c>
      <c r="K127" s="31">
        <v>7.36</v>
      </c>
      <c r="M127" s="22">
        <v>-0.996182713074</v>
      </c>
    </row>
    <row r="128" spans="1:13" ht="13.5">
      <c r="A128" s="25" t="s">
        <v>9</v>
      </c>
      <c r="B128" s="25" t="s">
        <v>10</v>
      </c>
      <c r="C128" s="22">
        <v>870</v>
      </c>
      <c r="D128" s="29">
        <f>M128*100</f>
        <v>-91.05638251430001</v>
      </c>
      <c r="E128" s="29">
        <f>C128+D128</f>
        <v>778.9436174857</v>
      </c>
      <c r="F128" s="29">
        <f>F127+0.1/12*E127</f>
        <v>45.36523786068917</v>
      </c>
      <c r="G128" s="29">
        <f>E128-F128</f>
        <v>733.5783796250108</v>
      </c>
      <c r="H128" s="29">
        <f>K128*100</f>
        <v>708</v>
      </c>
      <c r="I128" s="29">
        <f>I127+0.1/12*H127</f>
        <v>45.266666666666666</v>
      </c>
      <c r="J128" s="29">
        <f>H128-I128</f>
        <v>662.7333333333333</v>
      </c>
      <c r="K128" s="31">
        <v>7.08</v>
      </c>
      <c r="M128" s="22">
        <v>-0.910563825143</v>
      </c>
    </row>
    <row r="129" spans="1:13" ht="13.5">
      <c r="A129" s="25" t="s">
        <v>10</v>
      </c>
      <c r="B129" s="25" t="s">
        <v>12</v>
      </c>
      <c r="C129" s="22">
        <v>881</v>
      </c>
      <c r="D129" s="29">
        <f>M129*100</f>
        <v>-53.006966601500004</v>
      </c>
      <c r="E129" s="29">
        <f>C129+D129</f>
        <v>827.9930333985</v>
      </c>
      <c r="F129" s="29">
        <f>F128+0.1/12*E128</f>
        <v>51.856434673070005</v>
      </c>
      <c r="G129" s="29">
        <f>E129-F129</f>
        <v>776.13659872543</v>
      </c>
      <c r="H129" s="29">
        <f>K129*100</f>
        <v>760</v>
      </c>
      <c r="I129" s="29">
        <f>I128+0.1/12*H128</f>
        <v>51.166666666666664</v>
      </c>
      <c r="J129" s="29">
        <f>H129-I129</f>
        <v>708.8333333333334</v>
      </c>
      <c r="K129" s="31">
        <v>7.6</v>
      </c>
      <c r="M129" s="22">
        <v>-0.530069666015</v>
      </c>
    </row>
    <row r="130" spans="1:13" ht="13.5">
      <c r="A130" s="25" t="s">
        <v>11</v>
      </c>
      <c r="B130" s="25" t="s">
        <v>12</v>
      </c>
      <c r="C130" s="22">
        <v>881</v>
      </c>
      <c r="D130" s="29">
        <f>M130*100</f>
        <v>-45.2382640282</v>
      </c>
      <c r="E130" s="29">
        <f>C130+D130</f>
        <v>835.7617359718</v>
      </c>
      <c r="F130" s="29">
        <f>F129+0.1/12*E129</f>
        <v>58.7563766180575</v>
      </c>
      <c r="G130" s="29">
        <f>E130-F130</f>
        <v>777.0053593537425</v>
      </c>
      <c r="H130" s="29">
        <f>K130*100</f>
        <v>748</v>
      </c>
      <c r="I130" s="29">
        <f>I129+0.1/12*H129</f>
        <v>57.5</v>
      </c>
      <c r="J130" s="29">
        <f>H130-I130</f>
        <v>690.5</v>
      </c>
      <c r="K130" s="31">
        <v>7.48</v>
      </c>
      <c r="M130" s="22">
        <v>-0.452382640282</v>
      </c>
    </row>
    <row r="131" spans="1:13" ht="13.5">
      <c r="A131" s="25" t="s">
        <v>12</v>
      </c>
      <c r="B131" s="25" t="s">
        <v>14</v>
      </c>
      <c r="C131" s="22">
        <v>899</v>
      </c>
      <c r="D131" s="29">
        <f>M131*100</f>
        <v>-23.414648364599998</v>
      </c>
      <c r="E131" s="29">
        <f>C131+D131</f>
        <v>875.5853516354</v>
      </c>
      <c r="F131" s="29">
        <f>F130+0.1/12*E130</f>
        <v>65.72105775115584</v>
      </c>
      <c r="G131" s="37">
        <f>E131-F131</f>
        <v>809.8642938842441</v>
      </c>
      <c r="H131" s="38">
        <f>K131*100</f>
        <v>778</v>
      </c>
      <c r="I131" s="29">
        <f>I130+0.1/12*H130</f>
        <v>63.733333333333334</v>
      </c>
      <c r="J131" s="29">
        <f>H131-I131</f>
        <v>714.2666666666667</v>
      </c>
      <c r="K131" s="24">
        <v>7.78</v>
      </c>
      <c r="M131" s="22">
        <v>-0.234146483646</v>
      </c>
    </row>
    <row r="132" spans="1:13" ht="13.5">
      <c r="A132" s="25" t="s">
        <v>13</v>
      </c>
      <c r="B132" s="25" t="s">
        <v>14</v>
      </c>
      <c r="C132" s="22">
        <v>899</v>
      </c>
      <c r="D132" s="29">
        <f>M132*100</f>
        <v>-34.3320969054</v>
      </c>
      <c r="E132" s="29">
        <f>C132+D132</f>
        <v>864.6679030946</v>
      </c>
      <c r="F132" s="29">
        <f>F131+0.1/12*E131</f>
        <v>73.0176023481175</v>
      </c>
      <c r="G132" s="39">
        <f>E132-F132</f>
        <v>791.6503007464825</v>
      </c>
      <c r="H132" s="29">
        <f>K132*100</f>
        <v>802</v>
      </c>
      <c r="I132" s="29">
        <f>I131+0.1/12*H131</f>
        <v>70.21666666666667</v>
      </c>
      <c r="J132" s="29">
        <f>H132-I132</f>
        <v>731.7833333333333</v>
      </c>
      <c r="K132" s="24">
        <v>8.02</v>
      </c>
      <c r="M132" s="22">
        <v>-0.343320969054</v>
      </c>
    </row>
    <row r="133" spans="1:13" ht="13.5">
      <c r="A133" s="25" t="s">
        <v>14</v>
      </c>
      <c r="B133" s="25" t="s">
        <v>45</v>
      </c>
      <c r="C133" s="22">
        <v>904</v>
      </c>
      <c r="D133" s="29">
        <f>M133*100</f>
        <v>-49.4306160974</v>
      </c>
      <c r="E133" s="29">
        <f>C133+D133</f>
        <v>854.5693839026</v>
      </c>
      <c r="F133" s="29">
        <f>F132+0.1/12*E132</f>
        <v>80.22316820723917</v>
      </c>
      <c r="G133" s="29">
        <f>E133-F133</f>
        <v>774.3462156953608</v>
      </c>
      <c r="H133" s="29">
        <f>K133*100</f>
        <v>766</v>
      </c>
      <c r="I133" s="29">
        <f>I132+0.1/12*H132</f>
        <v>76.9</v>
      </c>
      <c r="J133" s="29">
        <f>H133-I133</f>
        <v>689.1</v>
      </c>
      <c r="K133" s="24">
        <v>7.66</v>
      </c>
      <c r="M133" s="22">
        <v>-0.494306160974</v>
      </c>
    </row>
    <row r="134" spans="1:10" ht="13.5">
      <c r="A134" s="34" t="s">
        <v>2</v>
      </c>
      <c r="B134" s="34" t="s">
        <v>2</v>
      </c>
      <c r="C134" s="34" t="s">
        <v>2</v>
      </c>
      <c r="D134" s="34" t="s">
        <v>2</v>
      </c>
      <c r="E134" s="34" t="s">
        <v>2</v>
      </c>
      <c r="F134" s="34" t="s">
        <v>2</v>
      </c>
      <c r="G134" s="34" t="s">
        <v>2</v>
      </c>
      <c r="H134" s="34" t="s">
        <v>2</v>
      </c>
      <c r="I134" s="34" t="s">
        <v>2</v>
      </c>
      <c r="J134" s="34" t="s">
        <v>2</v>
      </c>
    </row>
  </sheetData>
  <sheetProtection/>
  <printOptions/>
  <pageMargins left="0.5" right="0.5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